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6ABF6CA-D76B-4B96-A0EE-1241A09878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G51" i="1" l="1"/>
  <c r="G32" i="1"/>
  <c r="G24" i="1"/>
  <c r="F41" i="1"/>
  <c r="G41" i="1"/>
  <c r="G47" i="1"/>
  <c r="G40" i="1" s="1"/>
  <c r="G7" i="1" s="1"/>
  <c r="K62" i="1"/>
  <c r="G48" i="1"/>
  <c r="F37" i="1" l="1"/>
  <c r="F38" i="1"/>
  <c r="F39" i="1"/>
  <c r="M40" i="1"/>
  <c r="N40" i="1"/>
  <c r="I24" i="1"/>
  <c r="J24" i="1"/>
  <c r="H39" i="1"/>
  <c r="I32" i="1"/>
  <c r="J32" i="1"/>
  <c r="L32" i="1"/>
  <c r="M32" i="1"/>
  <c r="N32" i="1"/>
  <c r="L41" i="1"/>
  <c r="M41" i="1"/>
  <c r="N41" i="1"/>
  <c r="K41" i="1"/>
  <c r="L48" i="1"/>
  <c r="M48" i="1"/>
  <c r="N48" i="1"/>
  <c r="K48" i="1"/>
  <c r="L51" i="1"/>
  <c r="M51" i="1"/>
  <c r="N51" i="1"/>
  <c r="K51" i="1"/>
  <c r="I48" i="1"/>
  <c r="J48" i="1"/>
  <c r="H44" i="1"/>
  <c r="F44" i="1" s="1"/>
  <c r="L63" i="1" l="1"/>
  <c r="M63" i="1"/>
  <c r="N63" i="1"/>
  <c r="L24" i="1"/>
  <c r="M24" i="1"/>
  <c r="N24" i="1"/>
  <c r="L8" i="1"/>
  <c r="M8" i="1"/>
  <c r="N8" i="1"/>
  <c r="K32" i="1"/>
  <c r="K63" i="1"/>
  <c r="L62" i="1"/>
  <c r="M62" i="1"/>
  <c r="M61" i="1" s="1"/>
  <c r="N62" i="1"/>
  <c r="H64" i="1"/>
  <c r="H60" i="1"/>
  <c r="H59" i="1"/>
  <c r="H58" i="1"/>
  <c r="H57" i="1"/>
  <c r="H56" i="1"/>
  <c r="H55" i="1"/>
  <c r="H54" i="1"/>
  <c r="H53" i="1"/>
  <c r="H52" i="1"/>
  <c r="H50" i="1"/>
  <c r="F50" i="1" s="1"/>
  <c r="H49" i="1"/>
  <c r="H46" i="1"/>
  <c r="H45" i="1"/>
  <c r="H43" i="1"/>
  <c r="H42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K8" i="1"/>
  <c r="K24" i="1"/>
  <c r="L61" i="1" l="1"/>
  <c r="N61" i="1"/>
  <c r="N47" i="1"/>
  <c r="L47" i="1"/>
  <c r="L40" i="1" s="1"/>
  <c r="M47" i="1"/>
  <c r="K47" i="1"/>
  <c r="K40" i="1" s="1"/>
  <c r="H24" i="1"/>
  <c r="H32" i="1"/>
  <c r="H63" i="1"/>
  <c r="H51" i="1"/>
  <c r="H48" i="1"/>
  <c r="L82" i="1"/>
  <c r="J82" i="1"/>
  <c r="M7" i="1" l="1"/>
  <c r="L7" i="1"/>
  <c r="N7" i="1"/>
  <c r="H47" i="1"/>
  <c r="M82" i="1"/>
  <c r="F12" i="1" l="1"/>
  <c r="H62" i="1" l="1"/>
  <c r="F64" i="1" l="1"/>
  <c r="F60" i="1"/>
  <c r="F59" i="1"/>
  <c r="F58" i="1"/>
  <c r="F57" i="1"/>
  <c r="F56" i="1"/>
  <c r="F55" i="1"/>
  <c r="F54" i="1"/>
  <c r="F53" i="1"/>
  <c r="F52" i="1"/>
  <c r="F46" i="1"/>
  <c r="F45" i="1"/>
  <c r="F49" i="1"/>
  <c r="F43" i="1"/>
  <c r="F42" i="1"/>
  <c r="F36" i="1"/>
  <c r="F35" i="1"/>
  <c r="F34" i="1"/>
  <c r="F33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I51" i="1"/>
  <c r="I47" i="1" s="1"/>
  <c r="J51" i="1"/>
  <c r="J47" i="1" s="1"/>
  <c r="J41" i="1"/>
  <c r="J40" i="1" s="1"/>
  <c r="I41" i="1"/>
  <c r="I40" i="1" l="1"/>
  <c r="H40" i="1"/>
  <c r="H41" i="1"/>
  <c r="H8" i="1"/>
  <c r="F8" i="1" s="1"/>
  <c r="F24" i="1"/>
  <c r="F51" i="1"/>
  <c r="F32" i="1"/>
  <c r="F63" i="1"/>
  <c r="F62" i="1"/>
  <c r="K61" i="1" l="1"/>
  <c r="K7" i="1"/>
  <c r="F47" i="1"/>
  <c r="H61" i="1" l="1"/>
  <c r="F61" i="1" s="1"/>
  <c r="H7" i="1"/>
  <c r="F7" i="1" s="1"/>
  <c r="F40" i="1"/>
</calcChain>
</file>

<file path=xl/sharedStrings.xml><?xml version="1.0" encoding="utf-8"?>
<sst xmlns="http://schemas.openxmlformats.org/spreadsheetml/2006/main" count="196" uniqueCount="149">
  <si>
    <t>Индекс</t>
  </si>
  <si>
    <t>Учебная нагрузка обучающихся (час.)</t>
  </si>
  <si>
    <t>Распределение обязательной нагрузки по курсам и семестрам (час.)</t>
  </si>
  <si>
    <t>Максимальная учебная нагрузка</t>
  </si>
  <si>
    <t>Самостоятельная учебная нагрузка, ч</t>
  </si>
  <si>
    <t>Обязательная</t>
  </si>
  <si>
    <t>Всего</t>
  </si>
  <si>
    <t>в том числе:</t>
  </si>
  <si>
    <t>I курс</t>
  </si>
  <si>
    <t>II курс</t>
  </si>
  <si>
    <t>теоретических занятий</t>
  </si>
  <si>
    <t>лабораторных и практических занятий</t>
  </si>
  <si>
    <t>1 сем.</t>
  </si>
  <si>
    <t>2 сем.</t>
  </si>
  <si>
    <t>3 сем.</t>
  </si>
  <si>
    <t>4 сем.</t>
  </si>
  <si>
    <t>ОО.00</t>
  </si>
  <si>
    <t>ОУД.01</t>
  </si>
  <si>
    <t>ОУД.02</t>
  </si>
  <si>
    <t>ОУД.03</t>
  </si>
  <si>
    <t>ОУД.04</t>
  </si>
  <si>
    <t>ОУД.05</t>
  </si>
  <si>
    <t>Физическая культура</t>
  </si>
  <si>
    <t>ОУД.06</t>
  </si>
  <si>
    <t>Основы безопасности жизнедеятельности</t>
  </si>
  <si>
    <t>ОУД.07</t>
  </si>
  <si>
    <t>Информатика</t>
  </si>
  <si>
    <t>ОУД.08</t>
  </si>
  <si>
    <t>Физика</t>
  </si>
  <si>
    <t>ОУД.09</t>
  </si>
  <si>
    <t>Химия</t>
  </si>
  <si>
    <t>ОУД.10</t>
  </si>
  <si>
    <t>ОУД.15</t>
  </si>
  <si>
    <t>Биология</t>
  </si>
  <si>
    <t>ОУД.16</t>
  </si>
  <si>
    <t>География</t>
  </si>
  <si>
    <t>ОУД.17</t>
  </si>
  <si>
    <t>Экология</t>
  </si>
  <si>
    <t>ОП.00</t>
  </si>
  <si>
    <t>Общепрофессиональный учебный цикл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</si>
  <si>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</si>
  <si>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</si>
  <si>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</si>
  <si>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Безопасность жизнедеятельности</t>
  </si>
  <si>
    <t>П.00</t>
  </si>
  <si>
    <t>Профессиональный учебный цикл</t>
  </si>
  <si>
    <t>ПМ.01</t>
  </si>
  <si>
    <t>Эксплуатация и техническое обслуживание сельскохозяйственных машин и оборудования</t>
  </si>
  <si>
    <t>Технологии механизированных работ в сельском хозяйстве</t>
  </si>
  <si>
    <t xml:space="preserve">Учебная практика </t>
  </si>
  <si>
    <t>Производственная практика</t>
  </si>
  <si>
    <t xml:space="preserve">Транспортировка грузов </t>
  </si>
  <si>
    <t>УП.03</t>
  </si>
  <si>
    <t>ПП.03</t>
  </si>
  <si>
    <t>УП.00</t>
  </si>
  <si>
    <t>ПП.00</t>
  </si>
  <si>
    <t>ГИА.00</t>
  </si>
  <si>
    <t>Государственная итоговая аттестация</t>
  </si>
  <si>
    <t>Изучаемых дисциплин</t>
  </si>
  <si>
    <t>Междисциплинарных курсов</t>
  </si>
  <si>
    <t>Консультации</t>
  </si>
  <si>
    <t>Экзаменов</t>
  </si>
  <si>
    <t>Зачетов</t>
  </si>
  <si>
    <t>Контрольных работ</t>
  </si>
  <si>
    <t>Наименование циклов, разделов, дисциплин, профессиональных модулей, междисциплинарных курсов</t>
  </si>
  <si>
    <t>Учебная практика, всего</t>
  </si>
  <si>
    <t>Производственная практика, всего</t>
  </si>
  <si>
    <t>Учебные циклы ППКРС и раздел «Физическая культура»</t>
  </si>
  <si>
    <t xml:space="preserve"> На ПМ.03. </t>
  </si>
  <si>
    <t>Правила дорожного движения, основы управления и безопасность движения тракторов.</t>
  </si>
  <si>
    <t>Башкирский язык/Мировая художественная литература</t>
  </si>
  <si>
    <t>Литература</t>
  </si>
  <si>
    <t>Русский язык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</si>
  <si>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</si>
  <si>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</si>
  <si>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</si>
  <si>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Основы финансовой грамотности</t>
  </si>
  <si>
    <t>Основы инженерной графики</t>
  </si>
  <si>
    <t>Основы агрономии</t>
  </si>
  <si>
    <t>Основы зоотехнии</t>
  </si>
  <si>
    <t>Основы микробиологии, санитарии и гигиены</t>
  </si>
  <si>
    <t>Обществознание</t>
  </si>
  <si>
    <t>Математика</t>
  </si>
  <si>
    <t>Индивидуальный проект</t>
  </si>
  <si>
    <t>Социально-гуманитарный цикл</t>
  </si>
  <si>
    <t>Основы законодательства Российской Федерации в сфере дорожного движения</t>
  </si>
  <si>
    <t>Психофизиологические основы деятельности водителя</t>
  </si>
  <si>
    <t>Основы управления транспортными средствами</t>
  </si>
  <si>
    <t>Первая помощь при дорожно-транспортном происшествии</t>
  </si>
  <si>
    <t>Устройство и техническое обслуживание транспортных средств категории "C" как объектов управления</t>
  </si>
  <si>
    <t>Основы управления транспортными средствами категории "C"</t>
  </si>
  <si>
    <t>Организация и выполнение грузовых перевозок автомобильным транспортом</t>
  </si>
  <si>
    <t>ПМ.02</t>
  </si>
  <si>
    <t>МДК.02.01</t>
  </si>
  <si>
    <t>МДК.02.02</t>
  </si>
  <si>
    <r>
      <t xml:space="preserve">Практика всего: </t>
    </r>
    <r>
      <rPr>
        <sz val="10"/>
        <rFont val="Times New Roman"/>
        <family val="1"/>
        <charset val="204"/>
      </rPr>
      <t>в том числе</t>
    </r>
  </si>
  <si>
    <t>СГ.00</t>
  </si>
  <si>
    <t>СГ.01</t>
  </si>
  <si>
    <t>СГ.02</t>
  </si>
  <si>
    <t>СГ.03</t>
  </si>
  <si>
    <t>СГ.04</t>
  </si>
  <si>
    <t>СГ.05</t>
  </si>
  <si>
    <t>СГ.06</t>
  </si>
  <si>
    <t>Общеобразовательный цикл</t>
  </si>
  <si>
    <t>Иностранный язык</t>
  </si>
  <si>
    <t>СГ.07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</si>
  <si>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</si>
  <si>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Вариативная часть</t>
  </si>
  <si>
    <t>Ремонт узлов и механизмов, восстановление деталей сельскохозяйственных машин и оборудования</t>
  </si>
  <si>
    <t>Учебная практика</t>
  </si>
  <si>
    <t>МДК.03.01</t>
  </si>
  <si>
    <t>МДК.03.03</t>
  </si>
  <si>
    <t>МДК.03.04</t>
  </si>
  <si>
    <t>МДК.03.05</t>
  </si>
  <si>
    <t>МДК.03.06</t>
  </si>
  <si>
    <t>МДК.03.07</t>
  </si>
  <si>
    <t>МДК.03.02</t>
  </si>
  <si>
    <t>УП.02</t>
  </si>
  <si>
    <t>ПП.02</t>
  </si>
  <si>
    <t>Мастер СХП 1 год 10 мес.</t>
  </si>
  <si>
    <t>ВСЕГО ВАРИАТИВ</t>
  </si>
  <si>
    <t>з</t>
  </si>
  <si>
    <t>дз</t>
  </si>
  <si>
    <t>э</t>
  </si>
  <si>
    <t>Формы промежуточной аттестации пр семестрам</t>
  </si>
  <si>
    <t>2</t>
  </si>
  <si>
    <t>3</t>
  </si>
  <si>
    <t>4</t>
  </si>
  <si>
    <t>1</t>
  </si>
  <si>
    <t>МДК.01.01</t>
  </si>
  <si>
    <t>ОП.05</t>
  </si>
  <si>
    <t>ОП.06</t>
  </si>
  <si>
    <t>ОП.07</t>
  </si>
  <si>
    <t>ОП.01</t>
  </si>
  <si>
    <t>ОП.02</t>
  </si>
  <si>
    <t>ОП.03</t>
  </si>
  <si>
    <t>ОП.04</t>
  </si>
  <si>
    <t xml:space="preserve"> На ПМ.01</t>
  </si>
  <si>
    <t>Вариативная часть (432 часа) распределена:</t>
  </si>
  <si>
    <t>МДК.02.03</t>
  </si>
  <si>
    <t>МДК.01.02</t>
  </si>
  <si>
    <t>МДК.01.03</t>
  </si>
  <si>
    <t>МДК.01.04</t>
  </si>
  <si>
    <t>УП.01</t>
  </si>
  <si>
    <t>ПП.01</t>
  </si>
  <si>
    <t>МДК.02.04</t>
  </si>
  <si>
    <t>МДК.02.05</t>
  </si>
  <si>
    <t>МДК.02.06</t>
  </si>
  <si>
    <t>МДК.02.07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</si>
</sst>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00B0F0"/>
      <name val="Times New Roman"/>
      <family val="1"/>
      <charset val="204"/>
    </font>
    <font>
      <sz val="10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i/>
      <sz val="10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/>
    <xf numFmtId="1" fontId="10" fillId="0" borderId="1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/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vertical="top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center" vertical="top" wrapText="1"/>
    </xf>
    <xf numFmtId="1" fontId="19" fillId="0" borderId="6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view="pageBreakPreview" topLeftCell="A50" zoomScale="130" zoomScaleNormal="100" zoomScaleSheetLayoutView="130" workbookViewId="0">
      <selection activeCell="C27" sqref="C27"/>
    </sheetView>
  </sheetViews>
  <sheetFormatPr defaultColWidth="9.109375" defaultRowHeight="13.8" x14ac:dyDescent="0.3"/>
  <cols>
    <col min="1" max="1" width="10" style="32" customWidth="1"/>
    <col min="2" max="2" width="35.5546875" style="30" customWidth="1"/>
    <col min="3" max="3" width="3.77734375" style="31" customWidth="1"/>
    <col min="4" max="4" width="3.77734375" style="66" customWidth="1"/>
    <col min="5" max="5" width="3.77734375" style="31" customWidth="1"/>
    <col min="6" max="6" width="5.6640625" style="25" customWidth="1"/>
    <col min="7" max="7" width="6.88671875" style="25" customWidth="1"/>
    <col min="8" max="8" width="6.33203125" style="25" customWidth="1"/>
    <col min="9" max="9" width="5.6640625" style="25" customWidth="1"/>
    <col min="10" max="10" width="8" style="25" customWidth="1"/>
    <col min="11" max="12" width="6.6640625" style="25" customWidth="1"/>
    <col min="13" max="13" width="6.109375" style="25" customWidth="1"/>
    <col min="14" max="14" width="7.44140625" style="25" customWidth="1"/>
    <col min="15" max="16384" width="9.109375" style="25"/>
  </cols>
  <sheetData>
    <row r="1" spans="1:16" s="1" customFormat="1" ht="12.75" customHeight="1" x14ac:dyDescent="0.3">
      <c r="A1" s="99" t="s">
        <v>0</v>
      </c>
      <c r="B1" s="100" t="s">
        <v>64</v>
      </c>
      <c r="C1" s="103" t="s">
        <v>124</v>
      </c>
      <c r="D1" s="104"/>
      <c r="E1" s="105"/>
      <c r="F1" s="98" t="s">
        <v>1</v>
      </c>
      <c r="G1" s="98"/>
      <c r="H1" s="98"/>
      <c r="I1" s="98"/>
      <c r="J1" s="98"/>
      <c r="K1" s="94" t="s">
        <v>2</v>
      </c>
      <c r="L1" s="95"/>
      <c r="M1" s="95"/>
      <c r="N1" s="95"/>
    </row>
    <row r="2" spans="1:16" s="1" customFormat="1" ht="13.2" x14ac:dyDescent="0.3">
      <c r="A2" s="99"/>
      <c r="B2" s="100"/>
      <c r="C2" s="106"/>
      <c r="D2" s="107"/>
      <c r="E2" s="108"/>
      <c r="F2" s="102" t="s">
        <v>3</v>
      </c>
      <c r="G2" s="102" t="s">
        <v>4</v>
      </c>
      <c r="H2" s="98" t="s">
        <v>5</v>
      </c>
      <c r="I2" s="98"/>
      <c r="J2" s="98"/>
      <c r="K2" s="96"/>
      <c r="L2" s="97"/>
      <c r="M2" s="97"/>
      <c r="N2" s="97"/>
    </row>
    <row r="3" spans="1:16" s="1" customFormat="1" ht="13.2" x14ac:dyDescent="0.3">
      <c r="A3" s="99"/>
      <c r="B3" s="100"/>
      <c r="C3" s="106"/>
      <c r="D3" s="107"/>
      <c r="E3" s="108"/>
      <c r="F3" s="102"/>
      <c r="G3" s="102"/>
      <c r="H3" s="99" t="s">
        <v>6</v>
      </c>
      <c r="I3" s="98" t="s">
        <v>7</v>
      </c>
      <c r="J3" s="98"/>
      <c r="K3" s="98" t="s">
        <v>8</v>
      </c>
      <c r="L3" s="98"/>
      <c r="M3" s="98" t="s">
        <v>9</v>
      </c>
      <c r="N3" s="98"/>
    </row>
    <row r="4" spans="1:16" s="1" customFormat="1" ht="75.75" customHeight="1" x14ac:dyDescent="0.25">
      <c r="A4" s="99"/>
      <c r="B4" s="100"/>
      <c r="C4" s="34" t="s">
        <v>121</v>
      </c>
      <c r="D4" s="35" t="s">
        <v>122</v>
      </c>
      <c r="E4" s="35" t="s">
        <v>123</v>
      </c>
      <c r="F4" s="102"/>
      <c r="G4" s="102"/>
      <c r="H4" s="99"/>
      <c r="I4" s="2" t="s">
        <v>10</v>
      </c>
      <c r="J4" s="2" t="s">
        <v>11</v>
      </c>
      <c r="K4" s="8" t="s">
        <v>12</v>
      </c>
      <c r="L4" s="8" t="s">
        <v>13</v>
      </c>
      <c r="M4" s="8" t="s">
        <v>14</v>
      </c>
      <c r="N4" s="8" t="s">
        <v>15</v>
      </c>
    </row>
    <row r="5" spans="1:16" s="1" customFormat="1" ht="13.2" x14ac:dyDescent="0.3">
      <c r="A5" s="8">
        <v>1</v>
      </c>
      <c r="B5" s="8">
        <v>2</v>
      </c>
      <c r="C5" s="8">
        <v>3</v>
      </c>
      <c r="D5" s="56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</row>
    <row r="6" spans="1:16" s="1" customFormat="1" ht="13.2" x14ac:dyDescent="0.3">
      <c r="A6" s="8"/>
      <c r="B6" s="9"/>
      <c r="C6" s="10"/>
      <c r="D6" s="55"/>
      <c r="E6" s="10"/>
      <c r="F6" s="14"/>
      <c r="G6" s="14"/>
      <c r="H6" s="14"/>
      <c r="I6" s="14"/>
      <c r="J6" s="14"/>
      <c r="K6" s="14">
        <v>612</v>
      </c>
      <c r="L6" s="14">
        <v>864</v>
      </c>
      <c r="M6" s="14">
        <v>612</v>
      </c>
      <c r="N6" s="14">
        <v>864</v>
      </c>
    </row>
    <row r="7" spans="1:16" s="13" customFormat="1" ht="26.4" x14ac:dyDescent="0.3">
      <c r="A7" s="21"/>
      <c r="B7" s="11" t="s">
        <v>67</v>
      </c>
      <c r="C7" s="12"/>
      <c r="D7" s="12"/>
      <c r="E7" s="12"/>
      <c r="F7" s="15">
        <f>G7+H7</f>
        <v>3382</v>
      </c>
      <c r="G7" s="15">
        <f>SUM(G8,G24,G32,G40,G64)</f>
        <v>430</v>
      </c>
      <c r="H7" s="15">
        <f>SUM(K7:N7)</f>
        <v>2952</v>
      </c>
      <c r="I7" s="15"/>
      <c r="J7" s="15"/>
      <c r="K7" s="15">
        <f>SUM(K8,K24,K32,K40,K64)</f>
        <v>612</v>
      </c>
      <c r="L7" s="15">
        <f>SUM(L8,L24,L32,L40,L64)</f>
        <v>864</v>
      </c>
      <c r="M7" s="15">
        <f>SUM(M8,M24,M32,M40,M64)</f>
        <v>612</v>
      </c>
      <c r="N7" s="15">
        <f>SUM(N8,N24,N32,N40,N64)</f>
        <v>864</v>
      </c>
    </row>
    <row r="8" spans="1:16" s="4" customFormat="1" ht="13.2" x14ac:dyDescent="0.3">
      <c r="A8" s="22" t="s">
        <v>16</v>
      </c>
      <c r="B8" s="3" t="s">
        <v>103</v>
      </c>
      <c r="C8" s="12"/>
      <c r="D8" s="12"/>
      <c r="E8" s="12"/>
      <c r="F8" s="16">
        <f t="shared" ref="F8:F64" si="0">G8+H8</f>
        <v>1476</v>
      </c>
      <c r="G8" s="16"/>
      <c r="H8" s="16">
        <f>SUM(K8:N8)</f>
        <v>1476</v>
      </c>
      <c r="I8" s="16">
        <f t="shared" ref="I8:J8" si="1">SUM(I9:I23)</f>
        <v>548</v>
      </c>
      <c r="J8" s="16">
        <f t="shared" si="1"/>
        <v>366</v>
      </c>
      <c r="K8" s="16">
        <f>SUM(K9:K23)</f>
        <v>436</v>
      </c>
      <c r="L8" s="16">
        <f t="shared" ref="L8:N8" si="2">SUM(L9:L23)</f>
        <v>466</v>
      </c>
      <c r="M8" s="16">
        <f t="shared" si="2"/>
        <v>250</v>
      </c>
      <c r="N8" s="16">
        <f t="shared" si="2"/>
        <v>324</v>
      </c>
    </row>
    <row r="9" spans="1:16" s="1" customFormat="1" ht="13.2" x14ac:dyDescent="0.25">
      <c r="A9" s="8" t="s">
        <v>17</v>
      </c>
      <c r="B9" s="9" t="s">
        <v>72</v>
      </c>
      <c r="C9" s="6"/>
      <c r="D9" s="6"/>
      <c r="E9" s="6" t="s">
        <v>125</v>
      </c>
      <c r="F9" s="17">
        <f t="shared" si="0"/>
        <v>72</v>
      </c>
      <c r="G9" s="17"/>
      <c r="H9" s="17">
        <f t="shared" ref="H9:H64" si="3">SUM(K9:N9)</f>
        <v>72</v>
      </c>
      <c r="I9" s="17"/>
      <c r="J9" s="17"/>
      <c r="K9" s="17">
        <v>36</v>
      </c>
      <c r="L9" s="17">
        <v>36</v>
      </c>
      <c r="M9" s="17"/>
      <c r="N9" s="17"/>
      <c r="P9" s="23"/>
    </row>
    <row r="10" spans="1:16" s="1" customFormat="1" ht="13.2" x14ac:dyDescent="0.3">
      <c r="A10" s="8" t="s">
        <v>17</v>
      </c>
      <c r="B10" s="9" t="s">
        <v>71</v>
      </c>
      <c r="C10" s="6"/>
      <c r="D10" s="6" t="s">
        <v>125</v>
      </c>
      <c r="E10" s="6"/>
      <c r="F10" s="17">
        <f t="shared" si="0"/>
        <v>108</v>
      </c>
      <c r="G10" s="17"/>
      <c r="H10" s="17">
        <f t="shared" si="3"/>
        <v>108</v>
      </c>
      <c r="I10" s="17"/>
      <c r="J10" s="17"/>
      <c r="K10" s="17">
        <v>36</v>
      </c>
      <c r="L10" s="17">
        <v>72</v>
      </c>
      <c r="M10" s="17"/>
      <c r="N10" s="17"/>
    </row>
    <row r="11" spans="1:16" s="51" customFormat="1" ht="13.2" x14ac:dyDescent="0.3">
      <c r="A11" s="46" t="s">
        <v>18</v>
      </c>
      <c r="B11" s="47" t="s">
        <v>104</v>
      </c>
      <c r="C11" s="48"/>
      <c r="D11" s="48" t="s">
        <v>126</v>
      </c>
      <c r="E11" s="48"/>
      <c r="F11" s="49">
        <f t="shared" si="0"/>
        <v>72</v>
      </c>
      <c r="G11" s="49"/>
      <c r="H11" s="49">
        <f t="shared" si="3"/>
        <v>72</v>
      </c>
      <c r="I11" s="49">
        <v>31</v>
      </c>
      <c r="J11" s="49">
        <v>31</v>
      </c>
      <c r="K11" s="49"/>
      <c r="L11" s="49"/>
      <c r="M11" s="49">
        <v>72</v>
      </c>
      <c r="N11" s="49"/>
    </row>
    <row r="12" spans="1:16" s="1" customFormat="1" ht="13.2" x14ac:dyDescent="0.3">
      <c r="A12" s="8" t="s">
        <v>19</v>
      </c>
      <c r="B12" s="9" t="s">
        <v>82</v>
      </c>
      <c r="C12" s="6"/>
      <c r="D12" s="6"/>
      <c r="E12" s="6" t="s">
        <v>127</v>
      </c>
      <c r="F12" s="17">
        <f t="shared" si="0"/>
        <v>308</v>
      </c>
      <c r="G12" s="17"/>
      <c r="H12" s="17">
        <f t="shared" si="3"/>
        <v>308</v>
      </c>
      <c r="I12" s="17"/>
      <c r="J12" s="17"/>
      <c r="K12" s="17">
        <v>82</v>
      </c>
      <c r="L12" s="17">
        <v>72</v>
      </c>
      <c r="M12" s="17">
        <v>48</v>
      </c>
      <c r="N12" s="17">
        <v>106</v>
      </c>
    </row>
    <row r="13" spans="1:16" s="62" customFormat="1" ht="13.2" x14ac:dyDescent="0.3">
      <c r="A13" s="57" t="s">
        <v>20</v>
      </c>
      <c r="B13" s="75" t="s">
        <v>73</v>
      </c>
      <c r="C13" s="60"/>
      <c r="D13" s="60" t="s">
        <v>127</v>
      </c>
      <c r="E13" s="60"/>
      <c r="F13" s="61">
        <f t="shared" si="0"/>
        <v>136</v>
      </c>
      <c r="G13" s="61"/>
      <c r="H13" s="61">
        <f t="shared" si="3"/>
        <v>136</v>
      </c>
      <c r="I13" s="61">
        <v>66</v>
      </c>
      <c r="J13" s="61">
        <v>70</v>
      </c>
      <c r="K13" s="61">
        <v>36</v>
      </c>
      <c r="L13" s="61">
        <v>36</v>
      </c>
      <c r="M13" s="61">
        <v>32</v>
      </c>
      <c r="N13" s="61">
        <v>32</v>
      </c>
    </row>
    <row r="14" spans="1:16" s="62" customFormat="1" ht="13.2" x14ac:dyDescent="0.3">
      <c r="A14" s="57" t="s">
        <v>21</v>
      </c>
      <c r="B14" s="75" t="s">
        <v>22</v>
      </c>
      <c r="C14" s="60"/>
      <c r="D14" s="60" t="s">
        <v>125</v>
      </c>
      <c r="E14" s="60"/>
      <c r="F14" s="61">
        <f t="shared" si="0"/>
        <v>108</v>
      </c>
      <c r="G14" s="61">
        <v>36</v>
      </c>
      <c r="H14" s="61">
        <f t="shared" si="3"/>
        <v>72</v>
      </c>
      <c r="I14" s="61">
        <v>2</v>
      </c>
      <c r="J14" s="61">
        <v>70</v>
      </c>
      <c r="K14" s="61">
        <v>34</v>
      </c>
      <c r="L14" s="61">
        <v>38</v>
      </c>
      <c r="M14" s="61"/>
      <c r="N14" s="61"/>
    </row>
    <row r="15" spans="1:16" s="51" customFormat="1" ht="13.2" x14ac:dyDescent="0.3">
      <c r="A15" s="46" t="s">
        <v>23</v>
      </c>
      <c r="B15" s="47" t="s">
        <v>24</v>
      </c>
      <c r="C15" s="48"/>
      <c r="D15" s="48" t="s">
        <v>125</v>
      </c>
      <c r="E15" s="48"/>
      <c r="F15" s="49">
        <f t="shared" si="0"/>
        <v>90</v>
      </c>
      <c r="G15" s="49">
        <v>22</v>
      </c>
      <c r="H15" s="49">
        <f t="shared" si="3"/>
        <v>68</v>
      </c>
      <c r="I15" s="93">
        <v>58</v>
      </c>
      <c r="J15" s="93">
        <v>10</v>
      </c>
      <c r="K15" s="49">
        <v>34</v>
      </c>
      <c r="L15" s="49">
        <v>34</v>
      </c>
      <c r="M15" s="49"/>
      <c r="N15" s="49"/>
    </row>
    <row r="16" spans="1:16" s="51" customFormat="1" ht="13.2" x14ac:dyDescent="0.3">
      <c r="A16" s="46" t="s">
        <v>25</v>
      </c>
      <c r="B16" s="47" t="s">
        <v>26</v>
      </c>
      <c r="C16" s="48"/>
      <c r="D16" s="48" t="s">
        <v>127</v>
      </c>
      <c r="E16" s="48"/>
      <c r="F16" s="49">
        <f t="shared" si="0"/>
        <v>148</v>
      </c>
      <c r="G16" s="49">
        <v>40</v>
      </c>
      <c r="H16" s="49">
        <f t="shared" si="3"/>
        <v>108</v>
      </c>
      <c r="I16" s="93">
        <v>60</v>
      </c>
      <c r="J16" s="93">
        <v>48</v>
      </c>
      <c r="K16" s="49"/>
      <c r="L16" s="49"/>
      <c r="M16" s="49">
        <v>44</v>
      </c>
      <c r="N16" s="49">
        <v>64</v>
      </c>
    </row>
    <row r="17" spans="1:14" s="51" customFormat="1" ht="13.2" x14ac:dyDescent="0.3">
      <c r="A17" s="46" t="s">
        <v>27</v>
      </c>
      <c r="B17" s="47" t="s">
        <v>28</v>
      </c>
      <c r="C17" s="48"/>
      <c r="D17" s="48"/>
      <c r="E17" s="48" t="s">
        <v>127</v>
      </c>
      <c r="F17" s="49">
        <f t="shared" si="0"/>
        <v>148</v>
      </c>
      <c r="G17" s="49">
        <v>40</v>
      </c>
      <c r="H17" s="49">
        <f t="shared" si="3"/>
        <v>108</v>
      </c>
      <c r="I17" s="93">
        <v>68</v>
      </c>
      <c r="J17" s="93">
        <v>40</v>
      </c>
      <c r="K17" s="49">
        <v>60</v>
      </c>
      <c r="L17" s="49">
        <v>48</v>
      </c>
      <c r="M17" s="49"/>
      <c r="N17" s="49"/>
    </row>
    <row r="18" spans="1:14" s="51" customFormat="1" ht="13.2" x14ac:dyDescent="0.3">
      <c r="A18" s="46" t="s">
        <v>29</v>
      </c>
      <c r="B18" s="47" t="s">
        <v>30</v>
      </c>
      <c r="C18" s="48"/>
      <c r="D18" s="48" t="s">
        <v>125</v>
      </c>
      <c r="E18" s="48"/>
      <c r="F18" s="49">
        <f t="shared" si="0"/>
        <v>128</v>
      </c>
      <c r="G18" s="49">
        <v>56</v>
      </c>
      <c r="H18" s="49">
        <f t="shared" si="3"/>
        <v>72</v>
      </c>
      <c r="I18" s="93">
        <v>48</v>
      </c>
      <c r="J18" s="93">
        <v>24</v>
      </c>
      <c r="K18" s="49">
        <v>36</v>
      </c>
      <c r="L18" s="49">
        <v>36</v>
      </c>
      <c r="M18" s="49"/>
      <c r="N18" s="49"/>
    </row>
    <row r="19" spans="1:14" s="51" customFormat="1" ht="14.25" customHeight="1" x14ac:dyDescent="0.3">
      <c r="A19" s="46" t="s">
        <v>31</v>
      </c>
      <c r="B19" s="47" t="s">
        <v>81</v>
      </c>
      <c r="C19" s="48"/>
      <c r="D19" s="48" t="s">
        <v>127</v>
      </c>
      <c r="E19" s="48"/>
      <c r="F19" s="49">
        <f t="shared" si="0"/>
        <v>102</v>
      </c>
      <c r="G19" s="49">
        <v>30</v>
      </c>
      <c r="H19" s="49">
        <f t="shared" si="3"/>
        <v>72</v>
      </c>
      <c r="I19" s="93">
        <v>57</v>
      </c>
      <c r="J19" s="93">
        <v>15</v>
      </c>
      <c r="K19" s="49"/>
      <c r="L19" s="49"/>
      <c r="M19" s="49"/>
      <c r="N19" s="49">
        <v>72</v>
      </c>
    </row>
    <row r="20" spans="1:14" s="51" customFormat="1" ht="13.2" x14ac:dyDescent="0.3">
      <c r="A20" s="46" t="s">
        <v>32</v>
      </c>
      <c r="B20" s="47" t="s">
        <v>33</v>
      </c>
      <c r="C20" s="48"/>
      <c r="D20" s="48" t="s">
        <v>125</v>
      </c>
      <c r="E20" s="48"/>
      <c r="F20" s="49">
        <f t="shared" si="0"/>
        <v>212</v>
      </c>
      <c r="G20" s="49">
        <v>68</v>
      </c>
      <c r="H20" s="49">
        <f t="shared" si="3"/>
        <v>144</v>
      </c>
      <c r="I20" s="49">
        <v>106</v>
      </c>
      <c r="J20" s="49">
        <v>38</v>
      </c>
      <c r="K20" s="49">
        <v>82</v>
      </c>
      <c r="L20" s="49">
        <v>62</v>
      </c>
      <c r="M20" s="49"/>
      <c r="N20" s="49"/>
    </row>
    <row r="21" spans="1:14" s="51" customFormat="1" ht="13.2" x14ac:dyDescent="0.3">
      <c r="A21" s="46" t="s">
        <v>34</v>
      </c>
      <c r="B21" s="47" t="s">
        <v>35</v>
      </c>
      <c r="C21" s="48" t="s">
        <v>127</v>
      </c>
      <c r="D21" s="48"/>
      <c r="E21" s="48"/>
      <c r="F21" s="49">
        <f t="shared" si="0"/>
        <v>100</v>
      </c>
      <c r="G21" s="49">
        <v>28</v>
      </c>
      <c r="H21" s="49">
        <f t="shared" si="3"/>
        <v>72</v>
      </c>
      <c r="I21" s="49">
        <v>52</v>
      </c>
      <c r="J21" s="49">
        <v>20</v>
      </c>
      <c r="K21" s="49"/>
      <c r="L21" s="49"/>
      <c r="M21" s="52">
        <v>22</v>
      </c>
      <c r="N21" s="49">
        <v>50</v>
      </c>
    </row>
    <row r="22" spans="1:14" s="1" customFormat="1" ht="26.4" x14ac:dyDescent="0.3">
      <c r="A22" s="8" t="s">
        <v>36</v>
      </c>
      <c r="B22" s="9" t="s">
        <v>70</v>
      </c>
      <c r="C22" s="5" t="s">
        <v>125</v>
      </c>
      <c r="D22" s="5"/>
      <c r="E22" s="5"/>
      <c r="F22" s="17">
        <f t="shared" si="0"/>
        <v>32</v>
      </c>
      <c r="G22" s="17"/>
      <c r="H22" s="17">
        <f t="shared" si="3"/>
        <v>32</v>
      </c>
      <c r="I22" s="17"/>
      <c r="J22" s="17"/>
      <c r="K22" s="17"/>
      <c r="L22" s="17">
        <v>32</v>
      </c>
      <c r="M22" s="18"/>
      <c r="N22" s="17"/>
    </row>
    <row r="23" spans="1:14" s="1" customFormat="1" ht="13.2" x14ac:dyDescent="0.3">
      <c r="A23" s="8"/>
      <c r="B23" s="9" t="s">
        <v>83</v>
      </c>
      <c r="C23" s="6" t="s">
        <v>126</v>
      </c>
      <c r="D23" s="6"/>
      <c r="E23" s="6"/>
      <c r="F23" s="17">
        <f t="shared" si="0"/>
        <v>32</v>
      </c>
      <c r="G23" s="17"/>
      <c r="H23" s="17">
        <f t="shared" si="3"/>
        <v>32</v>
      </c>
      <c r="I23" s="17"/>
      <c r="J23" s="17"/>
      <c r="K23" s="17"/>
      <c r="L23" s="17"/>
      <c r="M23" s="18">
        <v>32</v>
      </c>
      <c r="N23" s="17"/>
    </row>
    <row r="24" spans="1:14" s="4" customFormat="1" ht="13.2" x14ac:dyDescent="0.3">
      <c r="A24" s="40" t="s">
        <v>96</v>
      </c>
      <c r="B24" s="24" t="s">
        <v>84</v>
      </c>
      <c r="C24" s="12"/>
      <c r="D24" s="12"/>
      <c r="E24" s="12"/>
      <c r="F24" s="16">
        <f t="shared" si="0"/>
        <v>326</v>
      </c>
      <c r="G24" s="16">
        <f t="shared" ref="G24" si="4">SUM(G25:G31)</f>
        <v>76</v>
      </c>
      <c r="H24" s="16">
        <f t="shared" si="3"/>
        <v>250</v>
      </c>
      <c r="I24" s="16">
        <f t="shared" ref="I24:J24" si="5">SUM(I25:I31)</f>
        <v>144</v>
      </c>
      <c r="J24" s="16">
        <f t="shared" si="5"/>
        <v>114</v>
      </c>
      <c r="K24" s="16">
        <f>SUM(K25:K31)</f>
        <v>0</v>
      </c>
      <c r="L24" s="16">
        <f t="shared" ref="L24:N24" si="6">SUM(L25:L31)</f>
        <v>0</v>
      </c>
      <c r="M24" s="16">
        <f t="shared" si="6"/>
        <v>38</v>
      </c>
      <c r="N24" s="16">
        <f t="shared" si="6"/>
        <v>212</v>
      </c>
    </row>
    <row r="25" spans="1:14" s="62" customFormat="1" ht="13.2" x14ac:dyDescent="0.3">
      <c r="A25" s="67" t="s">
        <v>97</v>
      </c>
      <c r="B25" s="58" t="s">
        <v>73</v>
      </c>
      <c r="C25" s="60"/>
      <c r="D25" s="60" t="s">
        <v>127</v>
      </c>
      <c r="E25" s="60"/>
      <c r="F25" s="61">
        <f t="shared" si="0"/>
        <v>44</v>
      </c>
      <c r="G25" s="61">
        <v>12</v>
      </c>
      <c r="H25" s="61">
        <f t="shared" si="3"/>
        <v>32</v>
      </c>
      <c r="I25" s="67">
        <v>32</v>
      </c>
      <c r="J25" s="67"/>
      <c r="K25" s="61"/>
      <c r="L25" s="61"/>
      <c r="M25" s="68"/>
      <c r="N25" s="61">
        <v>32</v>
      </c>
    </row>
    <row r="26" spans="1:14" s="51" customFormat="1" ht="26.4" x14ac:dyDescent="0.3">
      <c r="A26" s="53" t="s">
        <v>98</v>
      </c>
      <c r="B26" s="54" t="s">
        <v>74</v>
      </c>
      <c r="C26" s="48"/>
      <c r="D26" s="48" t="s">
        <v>127</v>
      </c>
      <c r="E26" s="48"/>
      <c r="F26" s="49">
        <f t="shared" si="0"/>
        <v>32</v>
      </c>
      <c r="G26" s="49">
        <v>0</v>
      </c>
      <c r="H26" s="49">
        <f t="shared" si="3"/>
        <v>32</v>
      </c>
      <c r="I26" s="53">
        <v>4</v>
      </c>
      <c r="J26" s="53">
        <v>28</v>
      </c>
      <c r="K26" s="49"/>
      <c r="L26" s="49"/>
      <c r="M26" s="52"/>
      <c r="N26" s="49">
        <v>32</v>
      </c>
    </row>
    <row r="27" spans="1:14" s="62" customFormat="1" ht="13.2" x14ac:dyDescent="0.3">
      <c r="A27" s="67" t="s">
        <v>99</v>
      </c>
      <c r="B27" s="58" t="s">
        <v>43</v>
      </c>
      <c r="C27" s="60"/>
      <c r="D27" s="60" t="s">
        <v>127</v>
      </c>
      <c r="E27" s="60"/>
      <c r="F27" s="61">
        <f t="shared" si="0"/>
        <v>48</v>
      </c>
      <c r="G27" s="61">
        <v>12</v>
      </c>
      <c r="H27" s="61">
        <f t="shared" si="3"/>
        <v>36</v>
      </c>
      <c r="I27" s="67">
        <v>26</v>
      </c>
      <c r="J27" s="67">
        <v>8</v>
      </c>
      <c r="K27" s="61"/>
      <c r="L27" s="61"/>
      <c r="M27" s="68">
        <v>12</v>
      </c>
      <c r="N27" s="61">
        <v>24</v>
      </c>
    </row>
    <row r="28" spans="1:14" s="62" customFormat="1" ht="13.2" x14ac:dyDescent="0.3">
      <c r="A28" s="67" t="s">
        <v>100</v>
      </c>
      <c r="B28" s="58" t="s">
        <v>22</v>
      </c>
      <c r="C28" s="60" t="s">
        <v>127</v>
      </c>
      <c r="D28" s="60"/>
      <c r="E28" s="60"/>
      <c r="F28" s="61">
        <f t="shared" si="0"/>
        <v>60</v>
      </c>
      <c r="G28" s="61">
        <v>20</v>
      </c>
      <c r="H28" s="61">
        <f t="shared" si="3"/>
        <v>40</v>
      </c>
      <c r="I28" s="67">
        <v>2</v>
      </c>
      <c r="J28" s="67">
        <v>38</v>
      </c>
      <c r="K28" s="61"/>
      <c r="L28" s="61"/>
      <c r="M28" s="68">
        <v>26</v>
      </c>
      <c r="N28" s="61">
        <v>14</v>
      </c>
    </row>
    <row r="29" spans="1:14" s="62" customFormat="1" ht="13.2" x14ac:dyDescent="0.3">
      <c r="A29" s="67" t="s">
        <v>101</v>
      </c>
      <c r="B29" s="58" t="s">
        <v>75</v>
      </c>
      <c r="C29" s="60" t="s">
        <v>127</v>
      </c>
      <c r="D29" s="60"/>
      <c r="E29" s="60"/>
      <c r="F29" s="61">
        <f t="shared" si="0"/>
        <v>42</v>
      </c>
      <c r="G29" s="61">
        <v>10</v>
      </c>
      <c r="H29" s="61">
        <f t="shared" si="3"/>
        <v>32</v>
      </c>
      <c r="I29" s="67">
        <v>32</v>
      </c>
      <c r="J29" s="67">
        <v>10</v>
      </c>
      <c r="K29" s="61"/>
      <c r="L29" s="61"/>
      <c r="M29" s="68"/>
      <c r="N29" s="61">
        <v>32</v>
      </c>
    </row>
    <row r="30" spans="1:14" s="51" customFormat="1" ht="13.2" x14ac:dyDescent="0.3">
      <c r="A30" s="53" t="s">
        <v>102</v>
      </c>
      <c r="B30" s="54" t="s">
        <v>76</v>
      </c>
      <c r="C30" s="48" t="s">
        <v>127</v>
      </c>
      <c r="D30" s="48"/>
      <c r="E30" s="48"/>
      <c r="F30" s="49">
        <f t="shared" si="0"/>
        <v>46</v>
      </c>
      <c r="G30" s="49">
        <v>14</v>
      </c>
      <c r="H30" s="49">
        <f t="shared" si="3"/>
        <v>32</v>
      </c>
      <c r="I30" s="53">
        <v>22</v>
      </c>
      <c r="J30" s="53">
        <v>10</v>
      </c>
      <c r="K30" s="49"/>
      <c r="L30" s="49"/>
      <c r="M30" s="52"/>
      <c r="N30" s="49">
        <v>32</v>
      </c>
    </row>
    <row r="31" spans="1:14" s="51" customFormat="1" ht="13.2" x14ac:dyDescent="0.3">
      <c r="A31" s="53" t="s">
        <v>105</v>
      </c>
      <c r="B31" s="54" t="s">
        <v>37</v>
      </c>
      <c r="C31" s="48" t="s">
        <v>127</v>
      </c>
      <c r="D31" s="48"/>
      <c r="E31" s="48"/>
      <c r="F31" s="49">
        <f t="shared" si="0"/>
        <v>54</v>
      </c>
      <c r="G31" s="49">
        <v>8</v>
      </c>
      <c r="H31" s="49">
        <f t="shared" si="3"/>
        <v>46</v>
      </c>
      <c r="I31" s="53">
        <v>26</v>
      </c>
      <c r="J31" s="53">
        <v>20</v>
      </c>
      <c r="K31" s="49"/>
      <c r="L31" s="49"/>
      <c r="M31" s="52"/>
      <c r="N31" s="49">
        <v>46</v>
      </c>
    </row>
    <row r="32" spans="1:14" s="4" customFormat="1" ht="14.25" customHeight="1" x14ac:dyDescent="0.3">
      <c r="A32" s="22" t="s">
        <v>38</v>
      </c>
      <c r="B32" s="3" t="s">
        <v>39</v>
      </c>
      <c r="C32" s="12"/>
      <c r="D32" s="12"/>
      <c r="E32" s="12"/>
      <c r="F32" s="16">
        <f t="shared" si="0"/>
        <v>318</v>
      </c>
      <c r="G32" s="16">
        <f t="shared" ref="G32" si="7">SUM(G33:G39)</f>
        <v>94</v>
      </c>
      <c r="H32" s="16">
        <f t="shared" si="3"/>
        <v>224</v>
      </c>
      <c r="I32" s="16">
        <f t="shared" ref="I32:J32" si="8">SUM(I33:I39)</f>
        <v>120</v>
      </c>
      <c r="J32" s="16">
        <f t="shared" si="8"/>
        <v>106</v>
      </c>
      <c r="K32" s="16">
        <f>SUM(K33:K39)</f>
        <v>32</v>
      </c>
      <c r="L32" s="16">
        <f t="shared" ref="L32:N32" si="9">SUM(L33:L39)</f>
        <v>128</v>
      </c>
      <c r="M32" s="16">
        <f t="shared" si="9"/>
        <v>64</v>
      </c>
      <c r="N32" s="16">
        <f t="shared" si="9"/>
        <v>0</v>
      </c>
    </row>
    <row r="33" spans="1:14" s="62" customFormat="1" ht="13.2" x14ac:dyDescent="0.3">
      <c r="A33" s="57" t="s">
        <v>133</v>
      </c>
      <c r="B33" s="47" t="s">
        <v>77</v>
      </c>
      <c r="C33" s="60" t="s">
        <v>125</v>
      </c>
      <c r="D33" s="60"/>
      <c r="E33" s="60"/>
      <c r="F33" s="61">
        <f t="shared" si="0"/>
        <v>48</v>
      </c>
      <c r="G33" s="61">
        <v>16</v>
      </c>
      <c r="H33" s="61">
        <f t="shared" si="3"/>
        <v>32</v>
      </c>
      <c r="I33" s="61">
        <v>2</v>
      </c>
      <c r="J33" s="61">
        <v>30</v>
      </c>
      <c r="K33" s="61"/>
      <c r="L33" s="61">
        <v>32</v>
      </c>
      <c r="M33" s="61"/>
      <c r="N33" s="61"/>
    </row>
    <row r="34" spans="1:14" s="51" customFormat="1" ht="26.4" x14ac:dyDescent="0.3">
      <c r="A34" s="46" t="s">
        <v>134</v>
      </c>
      <c r="B34" s="47" t="s">
        <v>40</v>
      </c>
      <c r="C34" s="48" t="s">
        <v>125</v>
      </c>
      <c r="D34" s="48"/>
      <c r="E34" s="48"/>
      <c r="F34" s="49">
        <f t="shared" si="0"/>
        <v>46</v>
      </c>
      <c r="G34" s="49">
        <v>14</v>
      </c>
      <c r="H34" s="49">
        <f t="shared" si="3"/>
        <v>32</v>
      </c>
      <c r="I34" s="49">
        <v>20</v>
      </c>
      <c r="J34" s="49">
        <v>12</v>
      </c>
      <c r="K34" s="50"/>
      <c r="L34" s="49">
        <v>32</v>
      </c>
      <c r="M34" s="49"/>
      <c r="N34" s="49"/>
    </row>
    <row r="35" spans="1:14" s="51" customFormat="1" ht="26.4" x14ac:dyDescent="0.3">
      <c r="A35" s="46" t="s">
        <v>135</v>
      </c>
      <c r="B35" s="47" t="s">
        <v>41</v>
      </c>
      <c r="C35" s="48" t="s">
        <v>125</v>
      </c>
      <c r="D35" s="48"/>
      <c r="E35" s="48"/>
      <c r="F35" s="49">
        <f t="shared" si="0"/>
        <v>50</v>
      </c>
      <c r="G35" s="49">
        <v>18</v>
      </c>
      <c r="H35" s="49">
        <f t="shared" si="3"/>
        <v>32</v>
      </c>
      <c r="I35" s="49">
        <v>20</v>
      </c>
      <c r="J35" s="49">
        <v>12</v>
      </c>
      <c r="K35" s="49"/>
      <c r="L35" s="49">
        <v>32</v>
      </c>
      <c r="M35" s="52"/>
      <c r="N35" s="49"/>
    </row>
    <row r="36" spans="1:14" s="51" customFormat="1" ht="13.2" x14ac:dyDescent="0.3">
      <c r="A36" s="46" t="s">
        <v>136</v>
      </c>
      <c r="B36" s="47" t="s">
        <v>42</v>
      </c>
      <c r="C36" s="48" t="s">
        <v>126</v>
      </c>
      <c r="D36" s="48"/>
      <c r="E36" s="48"/>
      <c r="F36" s="49">
        <f t="shared" si="0"/>
        <v>44</v>
      </c>
      <c r="G36" s="49">
        <v>12</v>
      </c>
      <c r="H36" s="49">
        <f t="shared" si="3"/>
        <v>32</v>
      </c>
      <c r="I36" s="49">
        <v>16</v>
      </c>
      <c r="J36" s="49">
        <v>16</v>
      </c>
      <c r="K36" s="49"/>
      <c r="L36" s="49"/>
      <c r="M36" s="49">
        <v>32</v>
      </c>
      <c r="N36" s="49"/>
    </row>
    <row r="37" spans="1:14" s="62" customFormat="1" ht="13.2" x14ac:dyDescent="0.3">
      <c r="A37" s="57" t="s">
        <v>130</v>
      </c>
      <c r="B37" s="58" t="s">
        <v>78</v>
      </c>
      <c r="C37" s="59" t="s">
        <v>128</v>
      </c>
      <c r="D37" s="60"/>
      <c r="E37" s="60"/>
      <c r="F37" s="61">
        <f t="shared" si="0"/>
        <v>44</v>
      </c>
      <c r="G37" s="61">
        <v>12</v>
      </c>
      <c r="H37" s="61">
        <f t="shared" si="3"/>
        <v>32</v>
      </c>
      <c r="I37" s="61">
        <v>20</v>
      </c>
      <c r="J37" s="61">
        <v>12</v>
      </c>
      <c r="K37" s="61">
        <v>32</v>
      </c>
      <c r="L37" s="61"/>
      <c r="M37" s="61"/>
      <c r="N37" s="61"/>
    </row>
    <row r="38" spans="1:14" s="62" customFormat="1" ht="13.2" x14ac:dyDescent="0.3">
      <c r="A38" s="57" t="s">
        <v>131</v>
      </c>
      <c r="B38" s="58" t="s">
        <v>79</v>
      </c>
      <c r="C38" s="59" t="s">
        <v>125</v>
      </c>
      <c r="D38" s="60"/>
      <c r="E38" s="60"/>
      <c r="F38" s="61">
        <f t="shared" si="0"/>
        <v>44</v>
      </c>
      <c r="G38" s="61">
        <v>12</v>
      </c>
      <c r="H38" s="61">
        <f t="shared" si="3"/>
        <v>32</v>
      </c>
      <c r="I38" s="61">
        <v>20</v>
      </c>
      <c r="J38" s="61">
        <v>14</v>
      </c>
      <c r="K38" s="61"/>
      <c r="L38" s="61">
        <v>32</v>
      </c>
      <c r="M38" s="61"/>
      <c r="N38" s="61"/>
    </row>
    <row r="39" spans="1:14" s="62" customFormat="1" ht="26.4" x14ac:dyDescent="0.3">
      <c r="A39" s="57" t="s">
        <v>132</v>
      </c>
      <c r="B39" s="69" t="s">
        <v>80</v>
      </c>
      <c r="C39" s="59"/>
      <c r="D39" s="60"/>
      <c r="E39" s="60"/>
      <c r="F39" s="61">
        <f t="shared" si="0"/>
        <v>42</v>
      </c>
      <c r="G39" s="61">
        <v>10</v>
      </c>
      <c r="H39" s="61">
        <f t="shared" si="3"/>
        <v>32</v>
      </c>
      <c r="I39" s="61">
        <v>22</v>
      </c>
      <c r="J39" s="61">
        <v>10</v>
      </c>
      <c r="K39" s="61"/>
      <c r="L39" s="61"/>
      <c r="M39" s="61">
        <v>32</v>
      </c>
      <c r="N39" s="61"/>
    </row>
    <row r="40" spans="1:14" s="4" customFormat="1" ht="13.2" x14ac:dyDescent="0.3">
      <c r="A40" s="22" t="s">
        <v>44</v>
      </c>
      <c r="B40" s="3" t="s">
        <v>45</v>
      </c>
      <c r="C40" s="12"/>
      <c r="D40" s="12"/>
      <c r="E40" s="12"/>
      <c r="F40" s="16">
        <f t="shared" si="0"/>
        <v>1226</v>
      </c>
      <c r="G40" s="16">
        <f t="shared" ref="G40" si="10">SUM(G41,G47)</f>
        <v>260</v>
      </c>
      <c r="H40" s="16">
        <f t="shared" si="3"/>
        <v>966</v>
      </c>
      <c r="I40" s="16">
        <f t="shared" ref="I40:J40" si="11">SUM(I41,I47)</f>
        <v>238</v>
      </c>
      <c r="J40" s="16">
        <f t="shared" si="11"/>
        <v>728</v>
      </c>
      <c r="K40" s="16">
        <f>SUM(K41,K47)</f>
        <v>144</v>
      </c>
      <c r="L40" s="16">
        <f t="shared" ref="L40:N40" si="12">SUM(L41,L47)</f>
        <v>270</v>
      </c>
      <c r="M40" s="16">
        <f t="shared" si="12"/>
        <v>260</v>
      </c>
      <c r="N40" s="16">
        <f t="shared" si="12"/>
        <v>292</v>
      </c>
    </row>
    <row r="41" spans="1:14" s="82" customFormat="1" ht="52.8" x14ac:dyDescent="0.3">
      <c r="A41" s="78" t="s">
        <v>46</v>
      </c>
      <c r="B41" s="79" t="s">
        <v>106</v>
      </c>
      <c r="C41" s="80"/>
      <c r="D41" s="80"/>
      <c r="E41" s="80" t="s">
        <v>126</v>
      </c>
      <c r="F41" s="81">
        <f>SUM(F42:F46,F49)</f>
        <v>736</v>
      </c>
      <c r="G41" s="81">
        <f>SUM(G42:G46,G49)</f>
        <v>154</v>
      </c>
      <c r="H41" s="81">
        <f t="shared" si="3"/>
        <v>534</v>
      </c>
      <c r="I41" s="81">
        <f>SUM(I42:I46)</f>
        <v>86</v>
      </c>
      <c r="J41" s="81">
        <f>SUM(J42:J46)</f>
        <v>448</v>
      </c>
      <c r="K41" s="81">
        <f>SUM(K42:K46)</f>
        <v>92</v>
      </c>
      <c r="L41" s="81">
        <f t="shared" ref="L41:N41" si="13">SUM(L42:L46)</f>
        <v>238</v>
      </c>
      <c r="M41" s="81">
        <f t="shared" si="13"/>
        <v>168</v>
      </c>
      <c r="N41" s="81">
        <f t="shared" si="13"/>
        <v>36</v>
      </c>
    </row>
    <row r="42" spans="1:14" s="62" customFormat="1" ht="26.4" x14ac:dyDescent="0.3">
      <c r="A42" s="57" t="s">
        <v>129</v>
      </c>
      <c r="B42" s="75" t="s">
        <v>48</v>
      </c>
      <c r="C42" s="60"/>
      <c r="D42" s="60" t="s">
        <v>125</v>
      </c>
      <c r="E42" s="60"/>
      <c r="F42" s="61">
        <f t="shared" si="0"/>
        <v>162</v>
      </c>
      <c r="G42" s="61">
        <v>54</v>
      </c>
      <c r="H42" s="61">
        <f t="shared" si="3"/>
        <v>108</v>
      </c>
      <c r="I42" s="61">
        <v>30</v>
      </c>
      <c r="J42" s="61">
        <v>78</v>
      </c>
      <c r="K42" s="61">
        <v>42</v>
      </c>
      <c r="L42" s="61">
        <v>66</v>
      </c>
      <c r="M42" s="61"/>
      <c r="N42" s="61"/>
    </row>
    <row r="43" spans="1:14" s="62" customFormat="1" ht="39.6" x14ac:dyDescent="0.3">
      <c r="A43" s="57" t="s">
        <v>140</v>
      </c>
      <c r="B43" s="75" t="s">
        <v>47</v>
      </c>
      <c r="C43" s="60"/>
      <c r="D43" s="60" t="s">
        <v>127</v>
      </c>
      <c r="E43" s="60"/>
      <c r="F43" s="61">
        <f t="shared" si="0"/>
        <v>218</v>
      </c>
      <c r="G43" s="61">
        <v>76</v>
      </c>
      <c r="H43" s="61">
        <f t="shared" si="3"/>
        <v>142</v>
      </c>
      <c r="I43" s="61">
        <v>46</v>
      </c>
      <c r="J43" s="61">
        <v>96</v>
      </c>
      <c r="K43" s="61"/>
      <c r="L43" s="61">
        <v>82</v>
      </c>
      <c r="M43" s="61">
        <v>24</v>
      </c>
      <c r="N43" s="68">
        <v>36</v>
      </c>
    </row>
    <row r="44" spans="1:14" s="82" customFormat="1" ht="52.8" x14ac:dyDescent="0.3">
      <c r="A44" s="57" t="s">
        <v>141</v>
      </c>
      <c r="B44" s="58" t="s">
        <v>108</v>
      </c>
      <c r="C44" s="80"/>
      <c r="D44" s="60" t="s">
        <v>125</v>
      </c>
      <c r="E44" s="80"/>
      <c r="F44" s="61">
        <f>G44+H44</f>
        <v>38</v>
      </c>
      <c r="G44" s="61">
        <v>6</v>
      </c>
      <c r="H44" s="61">
        <f>SUM(K44:N44)</f>
        <v>32</v>
      </c>
      <c r="I44" s="61">
        <v>10</v>
      </c>
      <c r="J44" s="61">
        <v>22</v>
      </c>
      <c r="K44" s="61">
        <v>32</v>
      </c>
      <c r="L44" s="81"/>
      <c r="M44" s="81"/>
      <c r="N44" s="81"/>
    </row>
    <row r="45" spans="1:14" s="62" customFormat="1" ht="13.2" x14ac:dyDescent="0.3">
      <c r="A45" s="57" t="s">
        <v>143</v>
      </c>
      <c r="B45" s="75" t="s">
        <v>49</v>
      </c>
      <c r="C45" s="60"/>
      <c r="D45" s="60"/>
      <c r="E45" s="60"/>
      <c r="F45" s="73">
        <f t="shared" si="0"/>
        <v>72</v>
      </c>
      <c r="G45" s="61"/>
      <c r="H45" s="61">
        <f t="shared" si="3"/>
        <v>72</v>
      </c>
      <c r="I45" s="61"/>
      <c r="J45" s="61">
        <v>72</v>
      </c>
      <c r="K45" s="61">
        <v>18</v>
      </c>
      <c r="L45" s="61">
        <v>18</v>
      </c>
      <c r="M45" s="61">
        <v>36</v>
      </c>
      <c r="N45" s="61"/>
    </row>
    <row r="46" spans="1:14" s="62" customFormat="1" ht="13.2" x14ac:dyDescent="0.3">
      <c r="A46" s="57" t="s">
        <v>144</v>
      </c>
      <c r="B46" s="75" t="s">
        <v>50</v>
      </c>
      <c r="C46" s="60"/>
      <c r="D46" s="60"/>
      <c r="E46" s="60"/>
      <c r="F46" s="73">
        <f t="shared" si="0"/>
        <v>180</v>
      </c>
      <c r="G46" s="61"/>
      <c r="H46" s="61">
        <f t="shared" si="3"/>
        <v>180</v>
      </c>
      <c r="I46" s="61"/>
      <c r="J46" s="61">
        <v>180</v>
      </c>
      <c r="K46" s="61"/>
      <c r="L46" s="61">
        <v>72</v>
      </c>
      <c r="M46" s="61">
        <v>108</v>
      </c>
      <c r="N46" s="61"/>
    </row>
    <row r="47" spans="1:14" s="88" customFormat="1" x14ac:dyDescent="0.3">
      <c r="A47" s="83"/>
      <c r="B47" s="84" t="s">
        <v>107</v>
      </c>
      <c r="C47" s="85"/>
      <c r="D47" s="85"/>
      <c r="E47" s="85"/>
      <c r="F47" s="86">
        <f t="shared" si="0"/>
        <v>538</v>
      </c>
      <c r="G47" s="87">
        <f>SUM(G48,G51)</f>
        <v>106</v>
      </c>
      <c r="H47" s="87">
        <f t="shared" si="3"/>
        <v>432</v>
      </c>
      <c r="I47" s="87">
        <f t="shared" ref="I47:J47" si="14">SUM(I48,I51)</f>
        <v>152</v>
      </c>
      <c r="J47" s="87">
        <f t="shared" si="14"/>
        <v>280</v>
      </c>
      <c r="K47" s="87">
        <f>SUM(K48,K51)</f>
        <v>52</v>
      </c>
      <c r="L47" s="87">
        <f t="shared" ref="L47:N47" si="15">SUM(L48,L51)</f>
        <v>32</v>
      </c>
      <c r="M47" s="87">
        <f t="shared" si="15"/>
        <v>92</v>
      </c>
      <c r="N47" s="87">
        <f t="shared" si="15"/>
        <v>256</v>
      </c>
    </row>
    <row r="48" spans="1:14" s="88" customFormat="1" ht="55.2" x14ac:dyDescent="0.3">
      <c r="A48" s="89" t="s">
        <v>46</v>
      </c>
      <c r="B48" s="90" t="s">
        <v>106</v>
      </c>
      <c r="C48" s="85"/>
      <c r="D48" s="85"/>
      <c r="E48" s="85"/>
      <c r="F48" s="87">
        <v>66</v>
      </c>
      <c r="G48" s="87">
        <f>SUM(G49:G50)</f>
        <v>18</v>
      </c>
      <c r="H48" s="87">
        <f t="shared" si="3"/>
        <v>84</v>
      </c>
      <c r="I48" s="87">
        <f t="shared" ref="I48:J48" si="16">SUM(I49:I50)</f>
        <v>24</v>
      </c>
      <c r="J48" s="87">
        <f t="shared" si="16"/>
        <v>60</v>
      </c>
      <c r="K48" s="87">
        <f>SUM(K49:K50)</f>
        <v>52</v>
      </c>
      <c r="L48" s="87">
        <f t="shared" ref="L48:N48" si="17">SUM(L49:L50)</f>
        <v>32</v>
      </c>
      <c r="M48" s="87">
        <f t="shared" si="17"/>
        <v>0</v>
      </c>
      <c r="N48" s="87">
        <f t="shared" si="17"/>
        <v>0</v>
      </c>
    </row>
    <row r="49" spans="1:14" s="74" customFormat="1" ht="39.6" x14ac:dyDescent="0.3">
      <c r="A49" s="70" t="s">
        <v>142</v>
      </c>
      <c r="B49" s="71" t="s">
        <v>69</v>
      </c>
      <c r="C49" s="72"/>
      <c r="D49" s="72"/>
      <c r="E49" s="72"/>
      <c r="F49" s="73">
        <f>G49+H49</f>
        <v>66</v>
      </c>
      <c r="G49" s="73">
        <v>18</v>
      </c>
      <c r="H49" s="73">
        <f t="shared" si="3"/>
        <v>48</v>
      </c>
      <c r="I49" s="73">
        <v>24</v>
      </c>
      <c r="J49" s="73">
        <v>24</v>
      </c>
      <c r="K49" s="73">
        <v>34</v>
      </c>
      <c r="L49" s="73">
        <v>14</v>
      </c>
      <c r="M49" s="73"/>
      <c r="N49" s="73"/>
    </row>
    <row r="50" spans="1:14" s="4" customFormat="1" ht="13.2" customHeight="1" x14ac:dyDescent="0.3">
      <c r="A50" s="56" t="s">
        <v>143</v>
      </c>
      <c r="B50" s="76" t="s">
        <v>109</v>
      </c>
      <c r="C50" s="77"/>
      <c r="D50" s="77"/>
      <c r="E50" s="77"/>
      <c r="F50" s="16">
        <f t="shared" si="0"/>
        <v>36</v>
      </c>
      <c r="G50" s="16"/>
      <c r="H50" s="17">
        <f t="shared" si="3"/>
        <v>36</v>
      </c>
      <c r="I50" s="17"/>
      <c r="J50" s="17">
        <v>36</v>
      </c>
      <c r="K50" s="17">
        <v>18</v>
      </c>
      <c r="L50" s="17">
        <v>18</v>
      </c>
      <c r="M50" s="17"/>
      <c r="N50" s="17"/>
    </row>
    <row r="51" spans="1:14" s="4" customFormat="1" x14ac:dyDescent="0.3">
      <c r="A51" s="36" t="s">
        <v>92</v>
      </c>
      <c r="B51" s="37" t="s">
        <v>51</v>
      </c>
      <c r="C51" s="38"/>
      <c r="D51" s="38"/>
      <c r="E51" s="38" t="s">
        <v>127</v>
      </c>
      <c r="F51" s="39">
        <f t="shared" si="0"/>
        <v>436</v>
      </c>
      <c r="G51" s="20">
        <f t="shared" ref="G51" si="18">SUM(G52:G60)</f>
        <v>88</v>
      </c>
      <c r="H51" s="20">
        <f t="shared" si="3"/>
        <v>348</v>
      </c>
      <c r="I51" s="20">
        <f t="shared" ref="I51:J51" si="19">SUM(I52:I60)</f>
        <v>128</v>
      </c>
      <c r="J51" s="20">
        <f t="shared" si="19"/>
        <v>220</v>
      </c>
      <c r="K51" s="20">
        <f>SUM(K52:K60)</f>
        <v>0</v>
      </c>
      <c r="L51" s="20">
        <f t="shared" ref="L51:N51" si="20">SUM(L52:L60)</f>
        <v>0</v>
      </c>
      <c r="M51" s="20">
        <f t="shared" si="20"/>
        <v>92</v>
      </c>
      <c r="N51" s="20">
        <f t="shared" si="20"/>
        <v>256</v>
      </c>
    </row>
    <row r="52" spans="1:14" s="62" customFormat="1" ht="28.2" customHeight="1" x14ac:dyDescent="0.3">
      <c r="A52" s="70" t="s">
        <v>93</v>
      </c>
      <c r="B52" s="71" t="s">
        <v>85</v>
      </c>
      <c r="C52" s="72"/>
      <c r="D52" s="72" t="s">
        <v>127</v>
      </c>
      <c r="E52" s="72"/>
      <c r="F52" s="73">
        <f t="shared" si="0"/>
        <v>62</v>
      </c>
      <c r="G52" s="73">
        <v>20</v>
      </c>
      <c r="H52" s="73">
        <f t="shared" si="3"/>
        <v>42</v>
      </c>
      <c r="I52" s="73">
        <v>30</v>
      </c>
      <c r="J52" s="73">
        <v>12</v>
      </c>
      <c r="K52" s="92"/>
      <c r="L52" s="73"/>
      <c r="M52" s="73">
        <v>42</v>
      </c>
      <c r="N52" s="73"/>
    </row>
    <row r="53" spans="1:14" s="62" customFormat="1" ht="26.4" x14ac:dyDescent="0.3">
      <c r="A53" s="70" t="s">
        <v>94</v>
      </c>
      <c r="B53" s="71" t="s">
        <v>86</v>
      </c>
      <c r="C53" s="72" t="s">
        <v>127</v>
      </c>
      <c r="D53" s="72"/>
      <c r="E53" s="72"/>
      <c r="F53" s="73">
        <f t="shared" si="0"/>
        <v>18</v>
      </c>
      <c r="G53" s="73">
        <v>6</v>
      </c>
      <c r="H53" s="73">
        <f t="shared" si="3"/>
        <v>12</v>
      </c>
      <c r="I53" s="73">
        <v>8</v>
      </c>
      <c r="J53" s="73">
        <v>4</v>
      </c>
      <c r="K53" s="92"/>
      <c r="L53" s="73"/>
      <c r="M53" s="73"/>
      <c r="N53" s="73">
        <v>12</v>
      </c>
    </row>
    <row r="54" spans="1:14" s="62" customFormat="1" ht="26.4" x14ac:dyDescent="0.3">
      <c r="A54" s="70" t="s">
        <v>139</v>
      </c>
      <c r="B54" s="71" t="s">
        <v>87</v>
      </c>
      <c r="C54" s="72" t="s">
        <v>125</v>
      </c>
      <c r="D54" s="72"/>
      <c r="E54" s="72"/>
      <c r="F54" s="73">
        <f t="shared" si="0"/>
        <v>32</v>
      </c>
      <c r="G54" s="73">
        <v>18</v>
      </c>
      <c r="H54" s="73">
        <f t="shared" si="3"/>
        <v>14</v>
      </c>
      <c r="I54" s="73">
        <v>12</v>
      </c>
      <c r="J54" s="73">
        <v>2</v>
      </c>
      <c r="K54" s="92"/>
      <c r="L54" s="73"/>
      <c r="M54" s="73">
        <v>14</v>
      </c>
      <c r="N54" s="73"/>
    </row>
    <row r="55" spans="1:14" s="62" customFormat="1" ht="26.4" x14ac:dyDescent="0.3">
      <c r="A55" s="70" t="s">
        <v>145</v>
      </c>
      <c r="B55" s="71" t="s">
        <v>88</v>
      </c>
      <c r="C55" s="72"/>
      <c r="D55" s="72" t="s">
        <v>127</v>
      </c>
      <c r="E55" s="72"/>
      <c r="F55" s="73">
        <f t="shared" si="0"/>
        <v>28</v>
      </c>
      <c r="G55" s="73">
        <v>12</v>
      </c>
      <c r="H55" s="73">
        <f t="shared" si="3"/>
        <v>16</v>
      </c>
      <c r="I55" s="73">
        <v>8</v>
      </c>
      <c r="J55" s="73">
        <v>8</v>
      </c>
      <c r="K55" s="92"/>
      <c r="L55" s="73"/>
      <c r="M55" s="73"/>
      <c r="N55" s="73">
        <v>16</v>
      </c>
    </row>
    <row r="56" spans="1:14" s="62" customFormat="1" ht="39.6" x14ac:dyDescent="0.3">
      <c r="A56" s="70" t="s">
        <v>146</v>
      </c>
      <c r="B56" s="71" t="s">
        <v>89</v>
      </c>
      <c r="C56" s="72"/>
      <c r="D56" s="72" t="s">
        <v>127</v>
      </c>
      <c r="E56" s="72"/>
      <c r="F56" s="73">
        <f t="shared" si="0"/>
        <v>86</v>
      </c>
      <c r="G56" s="73">
        <v>26</v>
      </c>
      <c r="H56" s="73">
        <f t="shared" si="3"/>
        <v>60</v>
      </c>
      <c r="I56" s="73">
        <v>52</v>
      </c>
      <c r="J56" s="73">
        <v>8</v>
      </c>
      <c r="K56" s="92"/>
      <c r="L56" s="73"/>
      <c r="M56" s="73"/>
      <c r="N56" s="73">
        <v>60</v>
      </c>
    </row>
    <row r="57" spans="1:14" s="62" customFormat="1" ht="26.4" x14ac:dyDescent="0.3">
      <c r="A57" s="70" t="s">
        <v>147</v>
      </c>
      <c r="B57" s="71" t="s">
        <v>90</v>
      </c>
      <c r="C57" s="72" t="s">
        <v>127</v>
      </c>
      <c r="D57" s="72"/>
      <c r="E57" s="72"/>
      <c r="F57" s="73">
        <f t="shared" si="0"/>
        <v>12</v>
      </c>
      <c r="G57" s="73"/>
      <c r="H57" s="73">
        <f t="shared" si="3"/>
        <v>12</v>
      </c>
      <c r="I57" s="73">
        <v>8</v>
      </c>
      <c r="J57" s="73">
        <v>4</v>
      </c>
      <c r="K57" s="92"/>
      <c r="L57" s="73"/>
      <c r="M57" s="73"/>
      <c r="N57" s="73">
        <v>12</v>
      </c>
    </row>
    <row r="58" spans="1:14" s="62" customFormat="1" ht="27.6" customHeight="1" x14ac:dyDescent="0.3">
      <c r="A58" s="70" t="s">
        <v>148</v>
      </c>
      <c r="B58" s="71" t="s">
        <v>91</v>
      </c>
      <c r="C58" s="72" t="s">
        <v>127</v>
      </c>
      <c r="D58" s="72"/>
      <c r="E58" s="72"/>
      <c r="F58" s="73">
        <f t="shared" si="0"/>
        <v>18</v>
      </c>
      <c r="G58" s="73">
        <v>6</v>
      </c>
      <c r="H58" s="73">
        <f t="shared" si="3"/>
        <v>12</v>
      </c>
      <c r="I58" s="73">
        <v>10</v>
      </c>
      <c r="J58" s="73">
        <v>2</v>
      </c>
      <c r="K58" s="92"/>
      <c r="L58" s="73"/>
      <c r="M58" s="73"/>
      <c r="N58" s="73">
        <v>12</v>
      </c>
    </row>
    <row r="59" spans="1:14" s="62" customFormat="1" ht="13.2" x14ac:dyDescent="0.3">
      <c r="A59" s="70" t="s">
        <v>117</v>
      </c>
      <c r="B59" s="71" t="s">
        <v>49</v>
      </c>
      <c r="C59" s="72"/>
      <c r="D59" s="72"/>
      <c r="E59" s="72"/>
      <c r="F59" s="73">
        <f t="shared" si="0"/>
        <v>72</v>
      </c>
      <c r="G59" s="73"/>
      <c r="H59" s="73">
        <f t="shared" si="3"/>
        <v>72</v>
      </c>
      <c r="I59" s="73"/>
      <c r="J59" s="73">
        <v>72</v>
      </c>
      <c r="K59" s="73"/>
      <c r="L59" s="73"/>
      <c r="M59" s="73">
        <v>36</v>
      </c>
      <c r="N59" s="73">
        <v>36</v>
      </c>
    </row>
    <row r="60" spans="1:14" s="62" customFormat="1" ht="13.2" x14ac:dyDescent="0.3">
      <c r="A60" s="70" t="s">
        <v>118</v>
      </c>
      <c r="B60" s="71" t="s">
        <v>50</v>
      </c>
      <c r="C60" s="72"/>
      <c r="D60" s="72"/>
      <c r="E60" s="72"/>
      <c r="F60" s="73">
        <f t="shared" si="0"/>
        <v>108</v>
      </c>
      <c r="G60" s="73"/>
      <c r="H60" s="73">
        <f t="shared" si="3"/>
        <v>108</v>
      </c>
      <c r="I60" s="73"/>
      <c r="J60" s="73">
        <v>108</v>
      </c>
      <c r="K60" s="73"/>
      <c r="L60" s="73"/>
      <c r="M60" s="73"/>
      <c r="N60" s="73">
        <v>108</v>
      </c>
    </row>
    <row r="61" spans="1:14" s="4" customFormat="1" ht="13.2" x14ac:dyDescent="0.3">
      <c r="A61" s="22"/>
      <c r="B61" s="3" t="s">
        <v>95</v>
      </c>
      <c r="C61" s="12"/>
      <c r="D61" s="12"/>
      <c r="E61" s="12"/>
      <c r="F61" s="16">
        <f t="shared" si="0"/>
        <v>468</v>
      </c>
      <c r="G61" s="16"/>
      <c r="H61" s="16">
        <f t="shared" si="3"/>
        <v>468</v>
      </c>
      <c r="I61" s="16"/>
      <c r="J61" s="16"/>
      <c r="K61" s="16">
        <f>SUM(K62:K63)</f>
        <v>36</v>
      </c>
      <c r="L61" s="16">
        <f t="shared" ref="L61:N61" si="21">SUM(L62:L63)</f>
        <v>108</v>
      </c>
      <c r="M61" s="16">
        <f t="shared" si="21"/>
        <v>180</v>
      </c>
      <c r="N61" s="16">
        <f t="shared" si="21"/>
        <v>144</v>
      </c>
    </row>
    <row r="62" spans="1:14" s="1" customFormat="1" ht="13.2" x14ac:dyDescent="0.3">
      <c r="A62" s="8" t="s">
        <v>54</v>
      </c>
      <c r="B62" s="9" t="s">
        <v>65</v>
      </c>
      <c r="C62" s="6"/>
      <c r="D62" s="6"/>
      <c r="E62" s="6"/>
      <c r="F62" s="19">
        <f t="shared" si="0"/>
        <v>180</v>
      </c>
      <c r="G62" s="17"/>
      <c r="H62" s="17">
        <f t="shared" si="3"/>
        <v>180</v>
      </c>
      <c r="I62" s="17"/>
      <c r="J62" s="17"/>
      <c r="K62" s="17">
        <f>SUM(K45,K50,K59)</f>
        <v>36</v>
      </c>
      <c r="L62" s="17">
        <f>SUM(L45,L50,L59)</f>
        <v>36</v>
      </c>
      <c r="M62" s="17">
        <f>SUM(M45,M50,M59)</f>
        <v>72</v>
      </c>
      <c r="N62" s="17">
        <f>SUM(N45,N50,N59)</f>
        <v>36</v>
      </c>
    </row>
    <row r="63" spans="1:14" s="1" customFormat="1" ht="13.2" x14ac:dyDescent="0.3">
      <c r="A63" s="8" t="s">
        <v>55</v>
      </c>
      <c r="B63" s="9" t="s">
        <v>66</v>
      </c>
      <c r="C63" s="6"/>
      <c r="D63" s="6"/>
      <c r="E63" s="6"/>
      <c r="F63" s="19">
        <f t="shared" si="0"/>
        <v>288</v>
      </c>
      <c r="G63" s="17"/>
      <c r="H63" s="17">
        <f t="shared" si="3"/>
        <v>288</v>
      </c>
      <c r="I63" s="17"/>
      <c r="J63" s="17"/>
      <c r="K63" s="17">
        <f>SUM(K46,K60)</f>
        <v>0</v>
      </c>
      <c r="L63" s="17">
        <f>SUM(L46,L60)</f>
        <v>72</v>
      </c>
      <c r="M63" s="17">
        <f>SUM(M46,M60)</f>
        <v>108</v>
      </c>
      <c r="N63" s="17">
        <f>SUM(N46,N60)</f>
        <v>108</v>
      </c>
    </row>
    <row r="64" spans="1:14" s="1" customFormat="1" ht="13.2" x14ac:dyDescent="0.3">
      <c r="A64" s="8" t="s">
        <v>56</v>
      </c>
      <c r="B64" s="9" t="s">
        <v>57</v>
      </c>
      <c r="C64" s="6"/>
      <c r="D64" s="6"/>
      <c r="E64" s="6"/>
      <c r="F64" s="19">
        <f t="shared" si="0"/>
        <v>36</v>
      </c>
      <c r="G64" s="17"/>
      <c r="H64" s="17">
        <f t="shared" si="3"/>
        <v>36</v>
      </c>
      <c r="I64" s="17"/>
      <c r="J64" s="17"/>
      <c r="K64" s="17"/>
      <c r="L64" s="17"/>
      <c r="M64" s="17"/>
      <c r="N64" s="17">
        <v>36</v>
      </c>
    </row>
    <row r="65" spans="1:14" s="7" customFormat="1" ht="13.2" x14ac:dyDescent="0.3">
      <c r="A65" s="101"/>
      <c r="B65" s="101"/>
      <c r="C65" s="10"/>
      <c r="D65" s="55"/>
      <c r="E65" s="10"/>
      <c r="F65" s="10"/>
      <c r="G65" s="99" t="s">
        <v>6</v>
      </c>
      <c r="H65" s="100" t="s">
        <v>58</v>
      </c>
      <c r="I65" s="100"/>
      <c r="J65" s="100"/>
      <c r="K65" s="91">
        <v>10</v>
      </c>
      <c r="L65" s="91">
        <v>14</v>
      </c>
      <c r="M65" s="91">
        <v>10</v>
      </c>
      <c r="N65" s="91">
        <v>12</v>
      </c>
    </row>
    <row r="66" spans="1:14" s="7" customFormat="1" ht="13.2" x14ac:dyDescent="0.3">
      <c r="A66" s="101"/>
      <c r="B66" s="101"/>
      <c r="C66" s="10"/>
      <c r="D66" s="55"/>
      <c r="E66" s="10"/>
      <c r="F66" s="10"/>
      <c r="G66" s="99"/>
      <c r="H66" s="100" t="s">
        <v>59</v>
      </c>
      <c r="I66" s="100"/>
      <c r="J66" s="100"/>
      <c r="K66" s="91">
        <v>3</v>
      </c>
      <c r="L66" s="91">
        <v>3</v>
      </c>
      <c r="M66" s="91">
        <v>3</v>
      </c>
      <c r="N66" s="91">
        <v>6</v>
      </c>
    </row>
    <row r="67" spans="1:14" s="7" customFormat="1" ht="13.2" x14ac:dyDescent="0.3">
      <c r="A67" s="101"/>
      <c r="B67" s="101"/>
      <c r="C67" s="10"/>
      <c r="D67" s="55"/>
      <c r="E67" s="10"/>
      <c r="F67" s="10"/>
      <c r="G67" s="99"/>
      <c r="H67" s="100" t="s">
        <v>60</v>
      </c>
      <c r="I67" s="100"/>
      <c r="J67" s="100"/>
      <c r="K67" s="91"/>
      <c r="L67" s="91"/>
      <c r="M67" s="91"/>
      <c r="N67" s="91"/>
    </row>
    <row r="68" spans="1:14" s="7" customFormat="1" ht="13.2" x14ac:dyDescent="0.3">
      <c r="A68" s="101"/>
      <c r="B68" s="101"/>
      <c r="C68" s="10"/>
      <c r="D68" s="55"/>
      <c r="E68" s="10"/>
      <c r="F68" s="10"/>
      <c r="G68" s="99"/>
      <c r="H68" s="100" t="s">
        <v>61</v>
      </c>
      <c r="I68" s="100"/>
      <c r="J68" s="100"/>
      <c r="K68" s="91"/>
      <c r="L68" s="91">
        <v>1</v>
      </c>
      <c r="M68" s="91">
        <v>1</v>
      </c>
      <c r="N68" s="91">
        <v>3</v>
      </c>
    </row>
    <row r="69" spans="1:14" s="7" customFormat="1" ht="13.2" x14ac:dyDescent="0.3">
      <c r="A69" s="101"/>
      <c r="B69" s="101"/>
      <c r="C69" s="10"/>
      <c r="D69" s="55"/>
      <c r="E69" s="10"/>
      <c r="F69" s="10"/>
      <c r="G69" s="99"/>
      <c r="H69" s="100" t="s">
        <v>62</v>
      </c>
      <c r="I69" s="100"/>
      <c r="J69" s="100"/>
      <c r="K69" s="91">
        <v>1</v>
      </c>
      <c r="L69" s="91">
        <v>9</v>
      </c>
      <c r="M69" s="91">
        <v>5</v>
      </c>
      <c r="N69" s="91">
        <v>10</v>
      </c>
    </row>
    <row r="70" spans="1:14" s="7" customFormat="1" ht="13.2" x14ac:dyDescent="0.3">
      <c r="A70" s="101"/>
      <c r="B70" s="101"/>
      <c r="C70" s="10"/>
      <c r="D70" s="55"/>
      <c r="E70" s="10"/>
      <c r="F70" s="10"/>
      <c r="G70" s="99"/>
      <c r="H70" s="100" t="s">
        <v>63</v>
      </c>
      <c r="I70" s="100"/>
      <c r="J70" s="100"/>
      <c r="K70" s="91"/>
      <c r="L70" s="91"/>
      <c r="M70" s="91"/>
      <c r="N70" s="91"/>
    </row>
    <row r="72" spans="1:14" x14ac:dyDescent="0.3">
      <c r="B72" s="26" t="s">
        <v>138</v>
      </c>
      <c r="C72" s="27"/>
      <c r="D72" s="63"/>
      <c r="E72" s="27"/>
      <c r="F72" s="28"/>
      <c r="G72" s="28"/>
      <c r="H72" s="28"/>
      <c r="I72" s="26" t="s">
        <v>137</v>
      </c>
      <c r="J72" s="28"/>
      <c r="K72" s="28" t="s">
        <v>68</v>
      </c>
      <c r="L72" s="28"/>
      <c r="M72" s="26" t="s">
        <v>120</v>
      </c>
      <c r="N72" s="28"/>
    </row>
    <row r="73" spans="1:14" ht="26.4" x14ac:dyDescent="0.3">
      <c r="B73" s="26" t="s">
        <v>119</v>
      </c>
      <c r="C73" s="29"/>
      <c r="D73" s="64"/>
      <c r="E73" s="29"/>
      <c r="F73" s="28"/>
      <c r="G73" s="28"/>
      <c r="H73" s="28"/>
      <c r="I73" s="8" t="s">
        <v>142</v>
      </c>
      <c r="J73" s="28">
        <v>48</v>
      </c>
      <c r="K73" s="8" t="s">
        <v>110</v>
      </c>
      <c r="L73" s="17">
        <v>42</v>
      </c>
      <c r="M73" s="28"/>
      <c r="N73" s="28"/>
    </row>
    <row r="74" spans="1:14" ht="26.4" x14ac:dyDescent="0.3">
      <c r="B74" s="26"/>
      <c r="C74" s="27"/>
      <c r="D74" s="63"/>
      <c r="E74" s="27"/>
      <c r="F74" s="28"/>
      <c r="G74" s="28"/>
      <c r="H74" s="28"/>
      <c r="I74" s="8" t="s">
        <v>143</v>
      </c>
      <c r="J74" s="28">
        <v>36</v>
      </c>
      <c r="K74" s="8" t="s">
        <v>116</v>
      </c>
      <c r="L74" s="17">
        <v>12</v>
      </c>
      <c r="M74" s="28"/>
      <c r="N74" s="28"/>
    </row>
    <row r="75" spans="1:14" ht="26.4" x14ac:dyDescent="0.3">
      <c r="B75" s="26"/>
      <c r="C75" s="27"/>
      <c r="D75" s="63"/>
      <c r="E75" s="27"/>
      <c r="F75" s="28"/>
      <c r="G75" s="28"/>
      <c r="H75" s="28"/>
      <c r="I75" s="8"/>
      <c r="J75" s="28"/>
      <c r="K75" s="8" t="s">
        <v>111</v>
      </c>
      <c r="L75" s="17">
        <v>14</v>
      </c>
      <c r="M75" s="28"/>
      <c r="N75" s="28"/>
    </row>
    <row r="76" spans="1:14" ht="26.4" x14ac:dyDescent="0.3">
      <c r="B76" s="26"/>
      <c r="C76" s="27"/>
      <c r="D76" s="63"/>
      <c r="E76" s="27"/>
      <c r="F76" s="28"/>
      <c r="G76" s="28"/>
      <c r="H76" s="28"/>
      <c r="I76" s="28"/>
      <c r="J76" s="28"/>
      <c r="K76" s="8" t="s">
        <v>112</v>
      </c>
      <c r="L76" s="17">
        <v>16</v>
      </c>
      <c r="M76" s="28"/>
      <c r="N76" s="28"/>
    </row>
    <row r="77" spans="1:14" ht="26.4" x14ac:dyDescent="0.3">
      <c r="B77" s="26"/>
      <c r="C77" s="27"/>
      <c r="D77" s="63"/>
      <c r="E77" s="27"/>
      <c r="F77" s="28"/>
      <c r="G77" s="28"/>
      <c r="H77" s="28"/>
      <c r="I77" s="28"/>
      <c r="J77" s="28"/>
      <c r="K77" s="8" t="s">
        <v>113</v>
      </c>
      <c r="L77" s="17">
        <v>60</v>
      </c>
      <c r="M77" s="28"/>
      <c r="N77" s="28"/>
    </row>
    <row r="78" spans="1:14" ht="26.4" x14ac:dyDescent="0.3">
      <c r="B78" s="26"/>
      <c r="C78" s="27"/>
      <c r="D78" s="63"/>
      <c r="E78" s="27"/>
      <c r="F78" s="28"/>
      <c r="G78" s="28"/>
      <c r="H78" s="28"/>
      <c r="I78" s="28"/>
      <c r="J78" s="28"/>
      <c r="K78" s="8" t="s">
        <v>114</v>
      </c>
      <c r="L78" s="17">
        <v>12</v>
      </c>
      <c r="M78" s="28"/>
      <c r="N78" s="28"/>
    </row>
    <row r="79" spans="1:14" ht="26.4" x14ac:dyDescent="0.3">
      <c r="B79" s="26"/>
      <c r="C79" s="27"/>
      <c r="D79" s="63"/>
      <c r="E79" s="27"/>
      <c r="F79" s="28"/>
      <c r="G79" s="28"/>
      <c r="H79" s="28"/>
      <c r="I79" s="28"/>
      <c r="J79" s="28"/>
      <c r="K79" s="8" t="s">
        <v>115</v>
      </c>
      <c r="L79" s="17">
        <v>12</v>
      </c>
      <c r="M79" s="28"/>
      <c r="N79" s="28"/>
    </row>
    <row r="80" spans="1:14" x14ac:dyDescent="0.3">
      <c r="B80" s="26"/>
      <c r="C80" s="27"/>
      <c r="D80" s="63"/>
      <c r="E80" s="27"/>
      <c r="F80" s="28"/>
      <c r="G80" s="28"/>
      <c r="H80" s="28"/>
      <c r="I80" s="28"/>
      <c r="J80" s="28"/>
      <c r="K80" s="8" t="s">
        <v>52</v>
      </c>
      <c r="L80" s="17">
        <v>72</v>
      </c>
      <c r="M80" s="28"/>
      <c r="N80" s="28"/>
    </row>
    <row r="81" spans="1:14" x14ac:dyDescent="0.3">
      <c r="B81" s="26"/>
      <c r="C81" s="27"/>
      <c r="D81" s="63"/>
      <c r="E81" s="27"/>
      <c r="F81" s="28"/>
      <c r="G81" s="28"/>
      <c r="H81" s="28"/>
      <c r="I81" s="28"/>
      <c r="J81" s="28"/>
      <c r="K81" s="8" t="s">
        <v>53</v>
      </c>
      <c r="L81" s="17">
        <v>108</v>
      </c>
      <c r="M81" s="28"/>
      <c r="N81" s="28"/>
    </row>
    <row r="82" spans="1:14" s="33" customFormat="1" x14ac:dyDescent="0.3">
      <c r="A82" s="41"/>
      <c r="B82" s="42"/>
      <c r="C82" s="43"/>
      <c r="D82" s="65"/>
      <c r="E82" s="43"/>
      <c r="F82" s="44"/>
      <c r="G82" s="44"/>
      <c r="H82" s="44"/>
      <c r="I82" s="44"/>
      <c r="J82" s="44">
        <f>SUM(J73:J81)</f>
        <v>84</v>
      </c>
      <c r="K82" s="22"/>
      <c r="L82" s="45">
        <f>SUM(L73:L81)</f>
        <v>348</v>
      </c>
      <c r="M82" s="44">
        <f>SUM(J82:L82)</f>
        <v>432</v>
      </c>
      <c r="N82" s="44"/>
    </row>
  </sheetData>
  <mergeCells count="20">
    <mergeCell ref="B1:B4"/>
    <mergeCell ref="A65:B70"/>
    <mergeCell ref="G65:G70"/>
    <mergeCell ref="H65:J65"/>
    <mergeCell ref="H66:J66"/>
    <mergeCell ref="H67:J67"/>
    <mergeCell ref="H68:J68"/>
    <mergeCell ref="H69:J69"/>
    <mergeCell ref="H70:J70"/>
    <mergeCell ref="A1:A4"/>
    <mergeCell ref="F1:J1"/>
    <mergeCell ref="F2:F4"/>
    <mergeCell ref="G2:G4"/>
    <mergeCell ref="C1:E3"/>
    <mergeCell ref="K1:N2"/>
    <mergeCell ref="K3:L3"/>
    <mergeCell ref="M3:N3"/>
    <mergeCell ref="H2:J2"/>
    <mergeCell ref="H3:H4"/>
    <mergeCell ref="I3:J3"/>
  </mergeCells>
  <phoneticPr fontId="12" type="noConversion"/>
  <pageMargins left="0.7" right="0.7" top="0.75" bottom="0.75" header="0.3" footer="0.3"/>
  <pageSetup paperSize="9" scale="90" orientation="landscape" horizontalDpi="180" verticalDpi="180" r:id="rId1"/>
  <rowBreaks count="3" manualBreakCount="3">
    <brk id="31" max="16383" man="1"/>
    <brk id="50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2024-02-12T05:50:48Z</dcterms:modified>
</cp:coreProperties>
</file>