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Лист1!$A$1:$N$53</definedName>
  </definedNames>
  <calcPr calcId="124519"/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8"/>
  <c r="I32"/>
  <c r="J32"/>
  <c r="L32"/>
  <c r="M32"/>
  <c r="N32"/>
  <c r="L43" l="1"/>
  <c r="M43"/>
  <c r="N43"/>
  <c r="K45"/>
  <c r="L45"/>
  <c r="M45"/>
  <c r="N45"/>
  <c r="K44"/>
  <c r="K43" s="1"/>
  <c r="L44"/>
  <c r="M44"/>
  <c r="N44"/>
  <c r="K32"/>
  <c r="J24"/>
  <c r="K24"/>
  <c r="L24"/>
  <c r="M24"/>
  <c r="N24"/>
  <c r="J7"/>
  <c r="K7"/>
  <c r="L7"/>
  <c r="M7"/>
  <c r="N7"/>
  <c r="E16" l="1"/>
  <c r="F16"/>
  <c r="E38" l="1"/>
  <c r="H32"/>
  <c r="F35"/>
  <c r="J31"/>
  <c r="K31"/>
  <c r="L31"/>
  <c r="M31"/>
  <c r="N31"/>
  <c r="I31"/>
  <c r="H31"/>
  <c r="G31"/>
  <c r="F10"/>
  <c r="E10" s="1"/>
  <c r="F11"/>
  <c r="E11" s="1"/>
  <c r="F12"/>
  <c r="E12" s="1"/>
  <c r="F13"/>
  <c r="E13" s="1"/>
  <c r="F14"/>
  <c r="F15"/>
  <c r="E15" s="1"/>
  <c r="F17"/>
  <c r="E17" s="1"/>
  <c r="F18"/>
  <c r="E18" s="1"/>
  <c r="F19"/>
  <c r="E19" s="1"/>
  <c r="F20"/>
  <c r="E20" s="1"/>
  <c r="F21"/>
  <c r="E21" s="1"/>
  <c r="F22"/>
  <c r="F23"/>
  <c r="E23" s="1"/>
  <c r="F25"/>
  <c r="E25" s="1"/>
  <c r="F26"/>
  <c r="E26" s="1"/>
  <c r="F27"/>
  <c r="E27" s="1"/>
  <c r="F28"/>
  <c r="E28" s="1"/>
  <c r="F29"/>
  <c r="E29" s="1"/>
  <c r="F33"/>
  <c r="E33" s="1"/>
  <c r="F34"/>
  <c r="E34" s="1"/>
  <c r="F36"/>
  <c r="F37"/>
  <c r="F39"/>
  <c r="F40"/>
  <c r="F41"/>
  <c r="F42"/>
  <c r="F46"/>
  <c r="F47"/>
  <c r="H38"/>
  <c r="I38"/>
  <c r="J38"/>
  <c r="K38"/>
  <c r="L38"/>
  <c r="M38"/>
  <c r="N38"/>
  <c r="H7"/>
  <c r="I7"/>
  <c r="J44"/>
  <c r="J45"/>
  <c r="I44"/>
  <c r="F44" s="1"/>
  <c r="G7"/>
  <c r="E32" l="1"/>
  <c r="F7"/>
  <c r="E7" s="1"/>
  <c r="D7" s="1"/>
  <c r="F31"/>
  <c r="E31" s="1"/>
  <c r="F38"/>
  <c r="F32"/>
  <c r="I45"/>
  <c r="F45" s="1"/>
  <c r="G43"/>
  <c r="G30" s="1"/>
  <c r="H43"/>
  <c r="H30" s="1"/>
  <c r="G24"/>
  <c r="H24"/>
  <c r="I24"/>
  <c r="H6" l="1"/>
  <c r="G6"/>
  <c r="F24"/>
  <c r="E24" s="1"/>
  <c r="G32"/>
  <c r="I43"/>
  <c r="I30" s="1"/>
  <c r="I6" s="1"/>
  <c r="K30"/>
  <c r="K6" s="1"/>
  <c r="M30"/>
  <c r="M6" s="1"/>
  <c r="L30"/>
  <c r="L6" s="1"/>
  <c r="J43"/>
  <c r="J30" s="1"/>
  <c r="J6" s="1"/>
  <c r="N30" l="1"/>
  <c r="N6" s="1"/>
  <c r="F43"/>
  <c r="F6" l="1"/>
  <c r="E6" s="1"/>
  <c r="D6" s="1"/>
  <c r="F30"/>
  <c r="E30" s="1"/>
  <c r="G38"/>
</calcChain>
</file>

<file path=xl/sharedStrings.xml><?xml version="1.0" encoding="utf-8"?>
<sst xmlns="http://schemas.openxmlformats.org/spreadsheetml/2006/main" count="144" uniqueCount="129">
  <si>
    <t>Индекс</t>
  </si>
  <si>
    <t>Формы промежуточной аттестации</t>
  </si>
  <si>
    <t>Учебная нагрузка обучающихся (час.)</t>
  </si>
  <si>
    <t>Распределение обязательной нагрузки по курсам и семестрам (час.)</t>
  </si>
  <si>
    <t>Максимальная учебная нагрузка</t>
  </si>
  <si>
    <t>Самостоятельная учебная нагрузка, ч</t>
  </si>
  <si>
    <t>Обязательная</t>
  </si>
  <si>
    <t>Всего</t>
  </si>
  <si>
    <t>в том числе:</t>
  </si>
  <si>
    <t>I курс</t>
  </si>
  <si>
    <t>II курс</t>
  </si>
  <si>
    <t>III курс</t>
  </si>
  <si>
    <t>теоретических занятий</t>
  </si>
  <si>
    <t>лабораторных и практических занятий</t>
  </si>
  <si>
    <t>1 сем.</t>
  </si>
  <si>
    <t>2 сем.</t>
  </si>
  <si>
    <t>3 сем.</t>
  </si>
  <si>
    <t>4 сем.</t>
  </si>
  <si>
    <t>5 сем.</t>
  </si>
  <si>
    <t>6 сем.</t>
  </si>
  <si>
    <t>ОО.00</t>
  </si>
  <si>
    <t>ОУД.01</t>
  </si>
  <si>
    <t>ОУД.02</t>
  </si>
  <si>
    <t>Иностранный язык</t>
  </si>
  <si>
    <t>ОУД.03</t>
  </si>
  <si>
    <t>Математика: алгебра, начала математического анализа, геометрия</t>
  </si>
  <si>
    <t>ОУД.04</t>
  </si>
  <si>
    <t>История</t>
  </si>
  <si>
    <t>ОУД.05</t>
  </si>
  <si>
    <t>Физическая культура</t>
  </si>
  <si>
    <t>ОУД.06</t>
  </si>
  <si>
    <t>Основы безопасности жизнедеятельности</t>
  </si>
  <si>
    <t>ОУД.07</t>
  </si>
  <si>
    <t>Информатика</t>
  </si>
  <si>
    <t>ОУД.08</t>
  </si>
  <si>
    <t>Физика</t>
  </si>
  <si>
    <t>ОУД.09</t>
  </si>
  <si>
    <t>Химия</t>
  </si>
  <si>
    <t>ОУД.10</t>
  </si>
  <si>
    <t>Обществознание (вкл. экономику и право)</t>
  </si>
  <si>
    <t>ОУД.15</t>
  </si>
  <si>
    <t>Биология</t>
  </si>
  <si>
    <t>ОУД.16</t>
  </si>
  <si>
    <t>География</t>
  </si>
  <si>
    <t>ОУД.17</t>
  </si>
  <si>
    <t>Экология</t>
  </si>
  <si>
    <t>УД.1</t>
  </si>
  <si>
    <t>ОП.00</t>
  </si>
  <si>
    <t>Общепрофессиональный учебный цикл</t>
  </si>
  <si>
    <t>ОП.01.</t>
  </si>
  <si>
    <t>Основы технического черчения</t>
  </si>
  <si>
    <t>ОП.02.</t>
  </si>
  <si>
    <t>Основы материаловедения и технология общеслесарных работ</t>
  </si>
  <si>
    <t>ОП.03.</t>
  </si>
  <si>
    <t>Техническая механика с основами технических измерений</t>
  </si>
  <si>
    <t>ОП.04.</t>
  </si>
  <si>
    <t>Основы электротехники</t>
  </si>
  <si>
    <t>ОП.05.</t>
  </si>
  <si>
    <t>Безопасность жизнедеятельности</t>
  </si>
  <si>
    <t>П.00</t>
  </si>
  <si>
    <t>Профессиональный учебный цикл</t>
  </si>
  <si>
    <t>ПМ.00</t>
  </si>
  <si>
    <t>Профессиональные модули</t>
  </si>
  <si>
    <t>ПМ.01</t>
  </si>
  <si>
    <t>Эксплуатация и техническое обслуживание сельскохозяйственных машин и оборудования</t>
  </si>
  <si>
    <t>МДК.01.01.</t>
  </si>
  <si>
    <t>Технологии механизированных работ в сельском хозяйстве</t>
  </si>
  <si>
    <t>МДК.01.02</t>
  </si>
  <si>
    <t>УП.01</t>
  </si>
  <si>
    <t xml:space="preserve">Учебная практика </t>
  </si>
  <si>
    <t>ПП.01</t>
  </si>
  <si>
    <t>Производственная практика</t>
  </si>
  <si>
    <t>ПМ.03</t>
  </si>
  <si>
    <t xml:space="preserve">Транспортировка грузов </t>
  </si>
  <si>
    <t>МДК.03.01</t>
  </si>
  <si>
    <t>Теоретическая подготовка водителей автомобилей категории «С»</t>
  </si>
  <si>
    <t>УП.03</t>
  </si>
  <si>
    <t>ПП.03</t>
  </si>
  <si>
    <t>ФК.00</t>
  </si>
  <si>
    <t>Практика:</t>
  </si>
  <si>
    <t>УП.00</t>
  </si>
  <si>
    <t>ПП.00</t>
  </si>
  <si>
    <t>ПА.00</t>
  </si>
  <si>
    <t>Промежуточная аттестация</t>
  </si>
  <si>
    <t>ГИА.00</t>
  </si>
  <si>
    <t>Государственная итоговая аттестация</t>
  </si>
  <si>
    <t>Изучаемых дисциплин</t>
  </si>
  <si>
    <t>Междисциплинарных курсов</t>
  </si>
  <si>
    <t>Консультации</t>
  </si>
  <si>
    <t>Экзаменов</t>
  </si>
  <si>
    <t>Зачетов</t>
  </si>
  <si>
    <t>Контрольных работ</t>
  </si>
  <si>
    <t>Наименование циклов, разделов, дисциплин, профессиональных модулей, междисциплинарных курсов</t>
  </si>
  <si>
    <t>Учебная практика, всего</t>
  </si>
  <si>
    <t>Производственная практика, всего</t>
  </si>
  <si>
    <t>дз,-,-.-,-,-</t>
  </si>
  <si>
    <t>дз,э,дз,э,-,-</t>
  </si>
  <si>
    <t>з, дз,з,дз,-,-</t>
  </si>
  <si>
    <t>з, дз,-,-,-,-</t>
  </si>
  <si>
    <t xml:space="preserve"> -,з,з,дз,-,-</t>
  </si>
  <si>
    <t>-,з,з,дз,-,-</t>
  </si>
  <si>
    <t>-,дз,-,-,-,-</t>
  </si>
  <si>
    <t>-,-,-,-,дз,-</t>
  </si>
  <si>
    <t xml:space="preserve">-,-,-,дз,-,- </t>
  </si>
  <si>
    <t>-,-,-,дз,-,-</t>
  </si>
  <si>
    <t>з,дз,з,э,-,-</t>
  </si>
  <si>
    <t>-,дз,з,э,-,-</t>
  </si>
  <si>
    <t>Общеобразовательный учебный цикл</t>
  </si>
  <si>
    <t>-,-,-,-,дз,э</t>
  </si>
  <si>
    <t>-, дз,-,-,-,-</t>
  </si>
  <si>
    <t>з,дз,з,дз,дз,-</t>
  </si>
  <si>
    <t>Учебные циклы ППКРС и раздел «Физическая культура»</t>
  </si>
  <si>
    <t>Вариативная часть (144 часа) распределена:</t>
  </si>
  <si>
    <t xml:space="preserve"> На ПМ.01. </t>
  </si>
  <si>
    <t xml:space="preserve"> На ПМ.03. </t>
  </si>
  <si>
    <t>МДК.03.01 - 12 часов</t>
  </si>
  <si>
    <t>Трак. Маш СХП 2 года 10 мес.</t>
  </si>
  <si>
    <t>О.О.</t>
  </si>
  <si>
    <t>Баш. Яз. 74 часа</t>
  </si>
  <si>
    <t>МДК.01.03</t>
  </si>
  <si>
    <t>Правила дорожного движения, основы управления и безопасность движения тракторов.</t>
  </si>
  <si>
    <t>Башкирский язык/Мировая художественная литература</t>
  </si>
  <si>
    <t>МДК 01.0.1 - 12 часов.</t>
  </si>
  <si>
    <t>МДК 01.02 - 12 часов</t>
  </si>
  <si>
    <t>МДК 01.03 - 34 часа</t>
  </si>
  <si>
    <t>-,-,д.з,-.-,-</t>
  </si>
  <si>
    <t>Астрономия</t>
  </si>
  <si>
    <t>Литература</t>
  </si>
  <si>
    <t>Русский язык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</si>
</sst>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i/>
      <sz val="9"/>
      <color rgb="FF00B0F0"/>
      <name val="Times New Roman"/>
      <family val="1"/>
      <charset val="204"/>
    </font>
    <font>
      <i/>
      <sz val="10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1" fontId="3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textRotation="90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view="pageBreakPreview" zoomScale="110" zoomScaleSheetLayoutView="110" workbookViewId="0">
      <selection activeCell="F13" sqref="F13"/>
    </sheetView>
  </sheetViews>
  <sheetFormatPr defaultRowHeight="15"/>
  <cols>
    <col min="1" max="1" width="9.5703125" style="12" customWidth="1"/>
    <col min="2" max="2" width="35.5703125" style="7" customWidth="1"/>
    <col min="3" max="3" width="10.28515625" customWidth="1"/>
    <col min="4" max="4" width="5.7109375" customWidth="1"/>
    <col min="5" max="5" width="6.85546875" customWidth="1"/>
    <col min="6" max="6" width="6.28515625" customWidth="1"/>
    <col min="7" max="7" width="5.7109375" customWidth="1"/>
    <col min="8" max="8" width="8" customWidth="1"/>
    <col min="9" max="10" width="7.7109375" customWidth="1"/>
    <col min="11" max="11" width="8.42578125" customWidth="1"/>
  </cols>
  <sheetData>
    <row r="1" spans="1:14" s="3" customFormat="1" ht="12.75" customHeight="1">
      <c r="A1" s="47" t="s">
        <v>0</v>
      </c>
      <c r="B1" s="43" t="s">
        <v>92</v>
      </c>
      <c r="C1" s="48" t="s">
        <v>1</v>
      </c>
      <c r="D1" s="50" t="s">
        <v>2</v>
      </c>
      <c r="E1" s="50"/>
      <c r="F1" s="50"/>
      <c r="G1" s="50"/>
      <c r="H1" s="50"/>
      <c r="I1" s="52" t="s">
        <v>3</v>
      </c>
      <c r="J1" s="53"/>
      <c r="K1" s="53"/>
      <c r="L1" s="53"/>
      <c r="M1" s="53"/>
      <c r="N1" s="54"/>
    </row>
    <row r="2" spans="1:14" s="3" customFormat="1" ht="12.75">
      <c r="A2" s="47"/>
      <c r="B2" s="43"/>
      <c r="C2" s="49"/>
      <c r="D2" s="51" t="s">
        <v>4</v>
      </c>
      <c r="E2" s="51" t="s">
        <v>5</v>
      </c>
      <c r="F2" s="50" t="s">
        <v>6</v>
      </c>
      <c r="G2" s="50"/>
      <c r="H2" s="50"/>
      <c r="I2" s="55"/>
      <c r="J2" s="56"/>
      <c r="K2" s="56"/>
      <c r="L2" s="56"/>
      <c r="M2" s="56"/>
      <c r="N2" s="57"/>
    </row>
    <row r="3" spans="1:14" s="3" customFormat="1" ht="12.75">
      <c r="A3" s="47"/>
      <c r="B3" s="43"/>
      <c r="C3" s="49"/>
      <c r="D3" s="51"/>
      <c r="E3" s="51"/>
      <c r="F3" s="58" t="s">
        <v>7</v>
      </c>
      <c r="G3" s="44" t="s">
        <v>8</v>
      </c>
      <c r="H3" s="44"/>
      <c r="I3" s="44" t="s">
        <v>9</v>
      </c>
      <c r="J3" s="44"/>
      <c r="K3" s="44" t="s">
        <v>10</v>
      </c>
      <c r="L3" s="44"/>
      <c r="M3" s="44" t="s">
        <v>11</v>
      </c>
      <c r="N3" s="44"/>
    </row>
    <row r="4" spans="1:14" s="3" customFormat="1" ht="75.75" customHeight="1">
      <c r="A4" s="47"/>
      <c r="B4" s="43"/>
      <c r="C4" s="49"/>
      <c r="D4" s="51"/>
      <c r="E4" s="51"/>
      <c r="F4" s="58"/>
      <c r="G4" s="18" t="s">
        <v>12</v>
      </c>
      <c r="H4" s="18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</row>
    <row r="5" spans="1:14" s="3" customFormat="1" ht="12.75">
      <c r="A5" s="1">
        <v>1</v>
      </c>
      <c r="B5" s="6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</row>
    <row r="6" spans="1:14" s="9" customFormat="1" ht="25.5">
      <c r="A6" s="1"/>
      <c r="B6" s="19" t="s">
        <v>111</v>
      </c>
      <c r="C6" s="15"/>
      <c r="D6" s="2">
        <f>E6+F6</f>
        <v>6642</v>
      </c>
      <c r="E6" s="2">
        <f>F6/2</f>
        <v>2214</v>
      </c>
      <c r="F6" s="2">
        <f t="shared" ref="F6:F47" si="0">SUM(I6:N6)</f>
        <v>4428</v>
      </c>
      <c r="G6" s="2">
        <f>SUM(G7,G24,G30,G42)</f>
        <v>1622</v>
      </c>
      <c r="H6" s="2">
        <f>SUM(H7,H24,H30,H42)</f>
        <v>1112</v>
      </c>
      <c r="I6" s="2">
        <f t="shared" ref="I6:N6" si="1">SUM(I7,I24,I30,I42,I46,I47)</f>
        <v>612</v>
      </c>
      <c r="J6" s="2">
        <f t="shared" si="1"/>
        <v>864</v>
      </c>
      <c r="K6" s="2">
        <f t="shared" si="1"/>
        <v>612</v>
      </c>
      <c r="L6" s="2">
        <f t="shared" si="1"/>
        <v>864</v>
      </c>
      <c r="M6" s="2">
        <f t="shared" si="1"/>
        <v>612</v>
      </c>
      <c r="N6" s="2">
        <f t="shared" si="1"/>
        <v>864</v>
      </c>
    </row>
    <row r="7" spans="1:14" s="9" customFormat="1" ht="12.75">
      <c r="A7" s="1" t="s">
        <v>20</v>
      </c>
      <c r="B7" s="20" t="s">
        <v>107</v>
      </c>
      <c r="C7" s="15"/>
      <c r="D7" s="2">
        <f t="shared" ref="D7:D42" si="2">E7+F7</f>
        <v>3078</v>
      </c>
      <c r="E7" s="2">
        <f t="shared" ref="E7:E34" si="3">F7/2</f>
        <v>1026</v>
      </c>
      <c r="F7" s="2">
        <f t="shared" si="0"/>
        <v>2052</v>
      </c>
      <c r="G7" s="2">
        <f t="shared" ref="G7:N7" si="4">SUM(G8:G23)</f>
        <v>1300</v>
      </c>
      <c r="H7" s="2">
        <f t="shared" si="4"/>
        <v>788</v>
      </c>
      <c r="I7" s="2">
        <f t="shared" si="4"/>
        <v>464</v>
      </c>
      <c r="J7" s="2">
        <f t="shared" si="4"/>
        <v>592</v>
      </c>
      <c r="K7" s="2">
        <f t="shared" si="4"/>
        <v>444</v>
      </c>
      <c r="L7" s="2">
        <f t="shared" si="4"/>
        <v>432</v>
      </c>
      <c r="M7" s="2">
        <f t="shared" si="4"/>
        <v>120</v>
      </c>
      <c r="N7" s="2">
        <f t="shared" si="4"/>
        <v>0</v>
      </c>
    </row>
    <row r="8" spans="1:14" s="29" customFormat="1" ht="12.75">
      <c r="A8" s="25" t="s">
        <v>21</v>
      </c>
      <c r="B8" s="26" t="s">
        <v>128</v>
      </c>
      <c r="C8" s="27" t="s">
        <v>96</v>
      </c>
      <c r="D8" s="8">
        <f t="shared" si="2"/>
        <v>173</v>
      </c>
      <c r="E8" s="28">
        <v>57</v>
      </c>
      <c r="F8" s="28">
        <v>116</v>
      </c>
      <c r="G8" s="28">
        <v>38</v>
      </c>
      <c r="H8" s="28">
        <v>78</v>
      </c>
      <c r="I8" s="28">
        <v>34</v>
      </c>
      <c r="J8" s="28">
        <v>36</v>
      </c>
      <c r="K8" s="28">
        <v>28</v>
      </c>
      <c r="L8" s="28">
        <v>18</v>
      </c>
      <c r="M8" s="28"/>
      <c r="N8" s="28"/>
    </row>
    <row r="9" spans="1:14" s="29" customFormat="1" ht="12.75">
      <c r="A9" s="25" t="s">
        <v>21</v>
      </c>
      <c r="B9" s="26" t="s">
        <v>127</v>
      </c>
      <c r="C9" s="27"/>
      <c r="D9" s="8">
        <f t="shared" si="2"/>
        <v>263</v>
      </c>
      <c r="E9" s="28">
        <v>85</v>
      </c>
      <c r="F9" s="28">
        <v>178</v>
      </c>
      <c r="G9" s="28">
        <v>100</v>
      </c>
      <c r="H9" s="28">
        <v>78</v>
      </c>
      <c r="I9" s="28">
        <v>30</v>
      </c>
      <c r="J9" s="28">
        <v>56</v>
      </c>
      <c r="K9" s="28">
        <v>36</v>
      </c>
      <c r="L9" s="28">
        <v>56</v>
      </c>
      <c r="M9" s="28"/>
      <c r="N9" s="28"/>
    </row>
    <row r="10" spans="1:14" s="29" customFormat="1" ht="12.75">
      <c r="A10" s="25" t="s">
        <v>22</v>
      </c>
      <c r="B10" s="26" t="s">
        <v>23</v>
      </c>
      <c r="C10" s="27" t="s">
        <v>97</v>
      </c>
      <c r="D10" s="8">
        <f t="shared" si="2"/>
        <v>282</v>
      </c>
      <c r="E10" s="28">
        <f t="shared" si="3"/>
        <v>94</v>
      </c>
      <c r="F10" s="28">
        <f t="shared" si="0"/>
        <v>188</v>
      </c>
      <c r="G10" s="28">
        <v>132</v>
      </c>
      <c r="H10" s="28">
        <v>56</v>
      </c>
      <c r="I10" s="28">
        <v>64</v>
      </c>
      <c r="J10" s="28">
        <v>42</v>
      </c>
      <c r="K10" s="28">
        <v>28</v>
      </c>
      <c r="L10" s="28">
        <v>54</v>
      </c>
      <c r="M10" s="28"/>
      <c r="N10" s="28"/>
    </row>
    <row r="11" spans="1:14" s="29" customFormat="1" ht="25.5">
      <c r="A11" s="25" t="s">
        <v>24</v>
      </c>
      <c r="B11" s="26" t="s">
        <v>25</v>
      </c>
      <c r="C11" s="27" t="s">
        <v>96</v>
      </c>
      <c r="D11" s="8">
        <f t="shared" si="2"/>
        <v>456</v>
      </c>
      <c r="E11" s="28">
        <f t="shared" si="3"/>
        <v>152</v>
      </c>
      <c r="F11" s="28">
        <f t="shared" si="0"/>
        <v>304</v>
      </c>
      <c r="G11" s="28">
        <v>208</v>
      </c>
      <c r="H11" s="28">
        <v>96</v>
      </c>
      <c r="I11" s="28">
        <v>64</v>
      </c>
      <c r="J11" s="28">
        <v>84</v>
      </c>
      <c r="K11" s="28">
        <v>84</v>
      </c>
      <c r="L11" s="28">
        <v>72</v>
      </c>
      <c r="M11" s="28"/>
      <c r="N11" s="28"/>
    </row>
    <row r="12" spans="1:14" s="29" customFormat="1" ht="12.75">
      <c r="A12" s="25" t="s">
        <v>26</v>
      </c>
      <c r="B12" s="26" t="s">
        <v>27</v>
      </c>
      <c r="C12" s="27" t="s">
        <v>97</v>
      </c>
      <c r="D12" s="8">
        <f t="shared" si="2"/>
        <v>276</v>
      </c>
      <c r="E12" s="28">
        <f t="shared" si="3"/>
        <v>92</v>
      </c>
      <c r="F12" s="28">
        <f t="shared" si="0"/>
        <v>184</v>
      </c>
      <c r="G12" s="28">
        <v>162</v>
      </c>
      <c r="H12" s="28">
        <v>22</v>
      </c>
      <c r="I12" s="28">
        <v>64</v>
      </c>
      <c r="J12" s="28">
        <v>42</v>
      </c>
      <c r="K12" s="28">
        <v>42</v>
      </c>
      <c r="L12" s="28">
        <v>36</v>
      </c>
      <c r="M12" s="28"/>
      <c r="N12" s="28"/>
    </row>
    <row r="13" spans="1:14" s="3" customFormat="1" ht="12.75">
      <c r="A13" s="11" t="s">
        <v>28</v>
      </c>
      <c r="B13" s="21" t="s">
        <v>29</v>
      </c>
      <c r="C13" s="14" t="s">
        <v>97</v>
      </c>
      <c r="D13" s="8">
        <f t="shared" si="2"/>
        <v>279</v>
      </c>
      <c r="E13" s="8">
        <f t="shared" si="3"/>
        <v>93</v>
      </c>
      <c r="F13" s="8">
        <f t="shared" si="0"/>
        <v>186</v>
      </c>
      <c r="G13" s="8">
        <v>6</v>
      </c>
      <c r="H13" s="8">
        <v>180</v>
      </c>
      <c r="I13" s="8">
        <v>48</v>
      </c>
      <c r="J13" s="8">
        <v>50</v>
      </c>
      <c r="K13" s="8">
        <v>46</v>
      </c>
      <c r="L13" s="8">
        <v>42</v>
      </c>
      <c r="M13" s="8"/>
      <c r="N13" s="8"/>
    </row>
    <row r="14" spans="1:14" s="3" customFormat="1" ht="12.75">
      <c r="A14" s="11" t="s">
        <v>30</v>
      </c>
      <c r="B14" s="21" t="s">
        <v>31</v>
      </c>
      <c r="C14" s="14" t="s">
        <v>98</v>
      </c>
      <c r="D14" s="8">
        <f t="shared" si="2"/>
        <v>98</v>
      </c>
      <c r="E14" s="8">
        <v>24</v>
      </c>
      <c r="F14" s="8">
        <f t="shared" si="0"/>
        <v>74</v>
      </c>
      <c r="G14" s="16">
        <v>40</v>
      </c>
      <c r="H14" s="16">
        <v>34</v>
      </c>
      <c r="I14" s="8">
        <v>32</v>
      </c>
      <c r="J14" s="8">
        <v>42</v>
      </c>
      <c r="K14" s="8"/>
      <c r="L14" s="8"/>
      <c r="M14" s="8"/>
      <c r="N14" s="8"/>
    </row>
    <row r="15" spans="1:14" s="3" customFormat="1" ht="12.75">
      <c r="A15" s="11" t="s">
        <v>32</v>
      </c>
      <c r="B15" s="21" t="s">
        <v>33</v>
      </c>
      <c r="C15" s="14" t="s">
        <v>99</v>
      </c>
      <c r="D15" s="8">
        <f t="shared" si="2"/>
        <v>165</v>
      </c>
      <c r="E15" s="8">
        <f t="shared" si="3"/>
        <v>55</v>
      </c>
      <c r="F15" s="8">
        <f t="shared" si="0"/>
        <v>110</v>
      </c>
      <c r="G15" s="16">
        <v>72</v>
      </c>
      <c r="H15" s="16">
        <v>42</v>
      </c>
      <c r="I15" s="8"/>
      <c r="J15" s="8">
        <v>28</v>
      </c>
      <c r="K15" s="8">
        <v>20</v>
      </c>
      <c r="L15" s="8">
        <v>62</v>
      </c>
      <c r="M15" s="8"/>
      <c r="N15" s="8"/>
    </row>
    <row r="16" spans="1:14" s="29" customFormat="1" ht="12.75">
      <c r="A16" s="25"/>
      <c r="B16" s="26" t="s">
        <v>126</v>
      </c>
      <c r="C16" s="27"/>
      <c r="D16" s="8">
        <f t="shared" si="2"/>
        <v>54</v>
      </c>
      <c r="E16" s="28">
        <f t="shared" ref="E16" si="5">F16/2</f>
        <v>18</v>
      </c>
      <c r="F16" s="28">
        <f t="shared" si="0"/>
        <v>36</v>
      </c>
      <c r="G16" s="31">
        <v>30</v>
      </c>
      <c r="H16" s="31">
        <v>6</v>
      </c>
      <c r="I16" s="28"/>
      <c r="J16" s="28"/>
      <c r="K16" s="28">
        <v>36</v>
      </c>
      <c r="L16" s="28"/>
      <c r="M16" s="28"/>
      <c r="N16" s="28"/>
    </row>
    <row r="17" spans="1:14" s="3" customFormat="1" ht="12.75">
      <c r="A17" s="11" t="s">
        <v>34</v>
      </c>
      <c r="B17" s="21" t="s">
        <v>35</v>
      </c>
      <c r="C17" s="14" t="s">
        <v>96</v>
      </c>
      <c r="D17" s="8">
        <f t="shared" si="2"/>
        <v>222</v>
      </c>
      <c r="E17" s="8">
        <f t="shared" si="3"/>
        <v>74</v>
      </c>
      <c r="F17" s="8">
        <f t="shared" si="0"/>
        <v>148</v>
      </c>
      <c r="G17" s="16">
        <v>136</v>
      </c>
      <c r="H17" s="16">
        <v>44</v>
      </c>
      <c r="I17" s="8">
        <v>64</v>
      </c>
      <c r="J17" s="8">
        <v>44</v>
      </c>
      <c r="K17" s="8">
        <v>40</v>
      </c>
      <c r="L17" s="8"/>
      <c r="M17" s="8"/>
      <c r="N17" s="8"/>
    </row>
    <row r="18" spans="1:14" s="29" customFormat="1" ht="12.75">
      <c r="A18" s="25" t="s">
        <v>36</v>
      </c>
      <c r="B18" s="26" t="s">
        <v>37</v>
      </c>
      <c r="C18" s="27" t="s">
        <v>100</v>
      </c>
      <c r="D18" s="8">
        <f t="shared" si="2"/>
        <v>180</v>
      </c>
      <c r="E18" s="28">
        <f t="shared" si="3"/>
        <v>60</v>
      </c>
      <c r="F18" s="28">
        <f t="shared" si="0"/>
        <v>120</v>
      </c>
      <c r="G18" s="31">
        <v>92</v>
      </c>
      <c r="H18" s="31">
        <v>28</v>
      </c>
      <c r="I18" s="28"/>
      <c r="J18" s="28">
        <v>42</v>
      </c>
      <c r="K18" s="28">
        <v>42</v>
      </c>
      <c r="L18" s="28">
        <v>36</v>
      </c>
      <c r="M18" s="28"/>
      <c r="N18" s="28"/>
    </row>
    <row r="19" spans="1:14" s="3" customFormat="1" ht="14.25" customHeight="1">
      <c r="A19" s="11" t="s">
        <v>38</v>
      </c>
      <c r="B19" s="21" t="s">
        <v>39</v>
      </c>
      <c r="C19" s="14" t="s">
        <v>110</v>
      </c>
      <c r="D19" s="8">
        <f t="shared" si="2"/>
        <v>276</v>
      </c>
      <c r="E19" s="8">
        <f t="shared" si="3"/>
        <v>92</v>
      </c>
      <c r="F19" s="8">
        <f t="shared" si="0"/>
        <v>184</v>
      </c>
      <c r="G19" s="16">
        <v>144</v>
      </c>
      <c r="H19" s="16">
        <v>40</v>
      </c>
      <c r="I19" s="8">
        <v>32</v>
      </c>
      <c r="J19" s="8">
        <v>42</v>
      </c>
      <c r="K19" s="8">
        <v>42</v>
      </c>
      <c r="L19" s="8">
        <v>36</v>
      </c>
      <c r="M19" s="8">
        <v>32</v>
      </c>
      <c r="N19" s="8"/>
    </row>
    <row r="20" spans="1:14" s="29" customFormat="1" ht="12.75">
      <c r="A20" s="25" t="s">
        <v>40</v>
      </c>
      <c r="B20" s="26" t="s">
        <v>41</v>
      </c>
      <c r="C20" s="27" t="s">
        <v>101</v>
      </c>
      <c r="D20" s="8">
        <f t="shared" si="2"/>
        <v>63</v>
      </c>
      <c r="E20" s="28">
        <f t="shared" si="3"/>
        <v>21</v>
      </c>
      <c r="F20" s="28">
        <f t="shared" si="0"/>
        <v>42</v>
      </c>
      <c r="G20" s="28">
        <v>31</v>
      </c>
      <c r="H20" s="28">
        <v>11</v>
      </c>
      <c r="I20" s="28"/>
      <c r="J20" s="28">
        <v>42</v>
      </c>
      <c r="K20" s="28"/>
      <c r="L20" s="28"/>
      <c r="M20" s="28"/>
      <c r="N20" s="28"/>
    </row>
    <row r="21" spans="1:14" s="29" customFormat="1" ht="12.75">
      <c r="A21" s="25" t="s">
        <v>42</v>
      </c>
      <c r="B21" s="26" t="s">
        <v>43</v>
      </c>
      <c r="C21" s="27" t="s">
        <v>102</v>
      </c>
      <c r="D21" s="8">
        <f t="shared" si="2"/>
        <v>108</v>
      </c>
      <c r="E21" s="28">
        <f t="shared" si="3"/>
        <v>36</v>
      </c>
      <c r="F21" s="28">
        <f t="shared" si="0"/>
        <v>72</v>
      </c>
      <c r="G21" s="28">
        <v>56</v>
      </c>
      <c r="H21" s="28">
        <v>16</v>
      </c>
      <c r="I21" s="28"/>
      <c r="J21" s="28"/>
      <c r="K21" s="30"/>
      <c r="L21" s="28">
        <v>20</v>
      </c>
      <c r="M21" s="28">
        <v>52</v>
      </c>
      <c r="N21" s="28"/>
    </row>
    <row r="22" spans="1:14" s="29" customFormat="1" ht="12.75">
      <c r="A22" s="25" t="s">
        <v>44</v>
      </c>
      <c r="B22" s="26" t="s">
        <v>45</v>
      </c>
      <c r="C22" s="27" t="s">
        <v>102</v>
      </c>
      <c r="D22" s="8">
        <f t="shared" si="2"/>
        <v>46</v>
      </c>
      <c r="E22" s="28">
        <v>10</v>
      </c>
      <c r="F22" s="28">
        <f t="shared" si="0"/>
        <v>36</v>
      </c>
      <c r="G22" s="28">
        <v>23</v>
      </c>
      <c r="H22" s="28">
        <v>13</v>
      </c>
      <c r="J22" s="28"/>
      <c r="K22" s="28"/>
      <c r="L22" s="28"/>
      <c r="M22" s="28">
        <v>36</v>
      </c>
      <c r="N22" s="28"/>
    </row>
    <row r="23" spans="1:14" s="29" customFormat="1" ht="25.5">
      <c r="A23" s="25" t="s">
        <v>46</v>
      </c>
      <c r="B23" s="26" t="s">
        <v>121</v>
      </c>
      <c r="C23" s="27" t="s">
        <v>109</v>
      </c>
      <c r="D23" s="8">
        <f t="shared" si="2"/>
        <v>111</v>
      </c>
      <c r="E23" s="28">
        <f t="shared" si="3"/>
        <v>37</v>
      </c>
      <c r="F23" s="28">
        <f t="shared" si="0"/>
        <v>74</v>
      </c>
      <c r="G23" s="28">
        <v>30</v>
      </c>
      <c r="H23" s="28">
        <v>44</v>
      </c>
      <c r="I23" s="28">
        <v>32</v>
      </c>
      <c r="J23" s="28">
        <v>42</v>
      </c>
      <c r="K23" s="28"/>
      <c r="L23" s="28"/>
      <c r="M23" s="28"/>
      <c r="N23" s="28"/>
    </row>
    <row r="24" spans="1:14" s="9" customFormat="1" ht="14.25" customHeight="1">
      <c r="A24" s="1" t="s">
        <v>47</v>
      </c>
      <c r="B24" s="6" t="s">
        <v>48</v>
      </c>
      <c r="C24" s="15"/>
      <c r="D24" s="2">
        <f t="shared" si="2"/>
        <v>294</v>
      </c>
      <c r="E24" s="2">
        <f t="shared" si="3"/>
        <v>98</v>
      </c>
      <c r="F24" s="2">
        <f t="shared" si="0"/>
        <v>196</v>
      </c>
      <c r="G24" s="2">
        <f t="shared" ref="G24:H24" si="6">SUM(G25:G29)</f>
        <v>104</v>
      </c>
      <c r="H24" s="2">
        <f t="shared" si="6"/>
        <v>92</v>
      </c>
      <c r="I24" s="2">
        <f>SUM(I25:I29)</f>
        <v>32</v>
      </c>
      <c r="J24" s="2">
        <f t="shared" ref="J24:N24" si="7">SUM(J25:J29)</f>
        <v>42</v>
      </c>
      <c r="K24" s="2">
        <f t="shared" si="7"/>
        <v>18</v>
      </c>
      <c r="L24" s="2">
        <f t="shared" si="7"/>
        <v>72</v>
      </c>
      <c r="M24" s="2">
        <f t="shared" si="7"/>
        <v>32</v>
      </c>
      <c r="N24" s="2">
        <f t="shared" si="7"/>
        <v>0</v>
      </c>
    </row>
    <row r="25" spans="1:14" s="36" customFormat="1" ht="12.75">
      <c r="A25" s="32" t="s">
        <v>49</v>
      </c>
      <c r="B25" s="33" t="s">
        <v>50</v>
      </c>
      <c r="C25" s="34" t="s">
        <v>95</v>
      </c>
      <c r="D25" s="8">
        <f t="shared" si="2"/>
        <v>48</v>
      </c>
      <c r="E25" s="35">
        <f t="shared" si="3"/>
        <v>16</v>
      </c>
      <c r="F25" s="35">
        <f t="shared" si="0"/>
        <v>32</v>
      </c>
      <c r="G25" s="35">
        <v>2</v>
      </c>
      <c r="H25" s="35">
        <v>30</v>
      </c>
      <c r="I25" s="35">
        <v>32</v>
      </c>
      <c r="J25" s="35"/>
      <c r="K25" s="35"/>
      <c r="L25" s="35"/>
      <c r="M25" s="35"/>
      <c r="N25" s="35"/>
    </row>
    <row r="26" spans="1:14" s="36" customFormat="1" ht="25.5">
      <c r="A26" s="32" t="s">
        <v>51</v>
      </c>
      <c r="B26" s="33" t="s">
        <v>52</v>
      </c>
      <c r="C26" s="34" t="s">
        <v>101</v>
      </c>
      <c r="D26" s="8">
        <f t="shared" si="2"/>
        <v>90</v>
      </c>
      <c r="E26" s="35">
        <f t="shared" si="3"/>
        <v>30</v>
      </c>
      <c r="F26" s="35">
        <f t="shared" si="0"/>
        <v>60</v>
      </c>
      <c r="G26" s="35">
        <v>32</v>
      </c>
      <c r="H26" s="35">
        <v>28</v>
      </c>
      <c r="J26" s="35">
        <v>42</v>
      </c>
      <c r="K26" s="35">
        <v>18</v>
      </c>
      <c r="L26" s="35"/>
      <c r="M26" s="35"/>
      <c r="N26" s="35"/>
    </row>
    <row r="27" spans="1:14" s="29" customFormat="1" ht="25.5">
      <c r="A27" s="25" t="s">
        <v>53</v>
      </c>
      <c r="B27" s="26" t="s">
        <v>54</v>
      </c>
      <c r="C27" s="27" t="s">
        <v>103</v>
      </c>
      <c r="D27" s="8">
        <f t="shared" si="2"/>
        <v>54</v>
      </c>
      <c r="E27" s="28">
        <f t="shared" si="3"/>
        <v>18</v>
      </c>
      <c r="F27" s="28">
        <f t="shared" si="0"/>
        <v>36</v>
      </c>
      <c r="G27" s="28">
        <v>24</v>
      </c>
      <c r="H27" s="28">
        <v>12</v>
      </c>
      <c r="I27" s="28"/>
      <c r="J27" s="28"/>
      <c r="K27" s="30"/>
      <c r="L27" s="28">
        <v>36</v>
      </c>
      <c r="M27" s="28"/>
      <c r="N27" s="28"/>
    </row>
    <row r="28" spans="1:14" s="36" customFormat="1" ht="12.75">
      <c r="A28" s="32" t="s">
        <v>55</v>
      </c>
      <c r="B28" s="33" t="s">
        <v>56</v>
      </c>
      <c r="C28" s="34" t="s">
        <v>102</v>
      </c>
      <c r="D28" s="8">
        <f t="shared" si="2"/>
        <v>48</v>
      </c>
      <c r="E28" s="35">
        <f t="shared" si="3"/>
        <v>16</v>
      </c>
      <c r="F28" s="35">
        <f t="shared" si="0"/>
        <v>32</v>
      </c>
      <c r="G28" s="35">
        <v>22</v>
      </c>
      <c r="H28" s="35">
        <v>10</v>
      </c>
      <c r="I28" s="35"/>
      <c r="J28" s="35"/>
      <c r="K28" s="35"/>
      <c r="L28" s="35"/>
      <c r="M28" s="35">
        <v>32</v>
      </c>
      <c r="N28" s="35"/>
    </row>
    <row r="29" spans="1:14" s="36" customFormat="1" ht="12.75">
      <c r="A29" s="32" t="s">
        <v>57</v>
      </c>
      <c r="B29" s="33" t="s">
        <v>58</v>
      </c>
      <c r="C29" s="34" t="s">
        <v>104</v>
      </c>
      <c r="D29" s="8">
        <f t="shared" si="2"/>
        <v>54</v>
      </c>
      <c r="E29" s="35">
        <f t="shared" si="3"/>
        <v>18</v>
      </c>
      <c r="F29" s="35">
        <f t="shared" si="0"/>
        <v>36</v>
      </c>
      <c r="G29" s="35">
        <v>24</v>
      </c>
      <c r="H29" s="35">
        <v>12</v>
      </c>
      <c r="I29" s="35"/>
      <c r="J29" s="35"/>
      <c r="K29" s="35"/>
      <c r="L29" s="35">
        <v>36</v>
      </c>
      <c r="M29" s="35"/>
      <c r="N29" s="35"/>
    </row>
    <row r="30" spans="1:14" s="9" customFormat="1" ht="12.75">
      <c r="A30" s="1" t="s">
        <v>59</v>
      </c>
      <c r="B30" s="6" t="s">
        <v>60</v>
      </c>
      <c r="C30" s="15"/>
      <c r="D30" s="2">
        <f t="shared" si="2"/>
        <v>2832</v>
      </c>
      <c r="E30" s="2">
        <f t="shared" si="3"/>
        <v>944</v>
      </c>
      <c r="F30" s="2">
        <f t="shared" si="0"/>
        <v>1888</v>
      </c>
      <c r="G30" s="2">
        <f>SUM(G31,G43)</f>
        <v>218</v>
      </c>
      <c r="H30" s="2">
        <f t="shared" ref="H30:N30" si="8">SUM(H31,H43)</f>
        <v>232</v>
      </c>
      <c r="I30" s="2">
        <f t="shared" si="8"/>
        <v>80</v>
      </c>
      <c r="J30" s="2">
        <f t="shared" si="8"/>
        <v>174</v>
      </c>
      <c r="K30" s="2">
        <f t="shared" si="8"/>
        <v>114</v>
      </c>
      <c r="L30" s="2">
        <f t="shared" si="8"/>
        <v>314</v>
      </c>
      <c r="M30" s="2">
        <f t="shared" si="8"/>
        <v>414</v>
      </c>
      <c r="N30" s="2">
        <f t="shared" si="8"/>
        <v>792</v>
      </c>
    </row>
    <row r="31" spans="1:14" s="9" customFormat="1" ht="12.75">
      <c r="A31" s="1" t="s">
        <v>61</v>
      </c>
      <c r="B31" s="6" t="s">
        <v>62</v>
      </c>
      <c r="C31" s="15"/>
      <c r="D31" s="2">
        <f t="shared" si="2"/>
        <v>726</v>
      </c>
      <c r="E31" s="2">
        <f t="shared" si="3"/>
        <v>242</v>
      </c>
      <c r="F31" s="2">
        <f t="shared" si="0"/>
        <v>484</v>
      </c>
      <c r="G31" s="2">
        <f>SUM(G33,G34,G39)</f>
        <v>218</v>
      </c>
      <c r="H31" s="2">
        <f t="shared" ref="H31" si="9">SUM(H33,H34,H39)</f>
        <v>232</v>
      </c>
      <c r="I31" s="2">
        <f>SUM(I33,I34,I35,I39)</f>
        <v>80</v>
      </c>
      <c r="J31" s="2">
        <f t="shared" ref="J31:N31" si="10">SUM(J33,J34,J35,J39)</f>
        <v>90</v>
      </c>
      <c r="K31" s="2">
        <f t="shared" si="10"/>
        <v>90</v>
      </c>
      <c r="L31" s="2">
        <f t="shared" si="10"/>
        <v>62</v>
      </c>
      <c r="M31" s="2">
        <f t="shared" si="10"/>
        <v>54</v>
      </c>
      <c r="N31" s="2">
        <f t="shared" si="10"/>
        <v>108</v>
      </c>
    </row>
    <row r="32" spans="1:14" s="9" customFormat="1" ht="38.25">
      <c r="A32" s="1" t="s">
        <v>63</v>
      </c>
      <c r="B32" s="13" t="s">
        <v>64</v>
      </c>
      <c r="C32" s="15" t="s">
        <v>105</v>
      </c>
      <c r="D32" s="2">
        <f t="shared" si="2"/>
        <v>1268</v>
      </c>
      <c r="E32" s="2">
        <f>SUM(E33:E35)</f>
        <v>146</v>
      </c>
      <c r="F32" s="2">
        <f t="shared" si="0"/>
        <v>1122</v>
      </c>
      <c r="G32" s="2">
        <f t="shared" ref="G32:N32" si="11">SUM(G33:G37)</f>
        <v>100</v>
      </c>
      <c r="H32" s="2">
        <f t="shared" si="11"/>
        <v>194</v>
      </c>
      <c r="I32" s="2">
        <f t="shared" si="11"/>
        <v>80</v>
      </c>
      <c r="J32" s="2">
        <f t="shared" si="11"/>
        <v>174</v>
      </c>
      <c r="K32" s="2">
        <f t="shared" si="11"/>
        <v>114</v>
      </c>
      <c r="L32" s="2">
        <f t="shared" si="11"/>
        <v>286</v>
      </c>
      <c r="M32" s="2">
        <f t="shared" si="11"/>
        <v>216</v>
      </c>
      <c r="N32" s="2">
        <f t="shared" si="11"/>
        <v>252</v>
      </c>
    </row>
    <row r="33" spans="1:14" s="29" customFormat="1" ht="25.5">
      <c r="A33" s="25" t="s">
        <v>65</v>
      </c>
      <c r="B33" s="26" t="s">
        <v>66</v>
      </c>
      <c r="C33" s="27" t="s">
        <v>106</v>
      </c>
      <c r="D33" s="8">
        <f t="shared" si="2"/>
        <v>162</v>
      </c>
      <c r="E33" s="28">
        <f t="shared" si="3"/>
        <v>54</v>
      </c>
      <c r="F33" s="28">
        <f t="shared" si="0"/>
        <v>108</v>
      </c>
      <c r="G33" s="28">
        <v>26</v>
      </c>
      <c r="H33" s="28">
        <v>82</v>
      </c>
      <c r="I33" s="28"/>
      <c r="J33" s="28">
        <v>64</v>
      </c>
      <c r="K33" s="28">
        <v>10</v>
      </c>
      <c r="L33" s="28">
        <v>34</v>
      </c>
      <c r="M33" s="28"/>
      <c r="N33" s="28"/>
    </row>
    <row r="34" spans="1:14" s="29" customFormat="1" ht="38.25">
      <c r="A34" s="25" t="s">
        <v>67</v>
      </c>
      <c r="B34" s="26" t="s">
        <v>64</v>
      </c>
      <c r="C34" s="27" t="s">
        <v>105</v>
      </c>
      <c r="D34" s="8">
        <f t="shared" si="2"/>
        <v>228</v>
      </c>
      <c r="E34" s="28">
        <f t="shared" si="3"/>
        <v>76</v>
      </c>
      <c r="F34" s="28">
        <f t="shared" si="0"/>
        <v>152</v>
      </c>
      <c r="G34" s="28">
        <v>64</v>
      </c>
      <c r="H34" s="28">
        <v>88</v>
      </c>
      <c r="I34" s="28">
        <v>80</v>
      </c>
      <c r="J34" s="28">
        <v>26</v>
      </c>
      <c r="K34" s="28">
        <v>46</v>
      </c>
      <c r="L34" s="30"/>
      <c r="M34" s="28"/>
      <c r="N34" s="28"/>
    </row>
    <row r="35" spans="1:14" s="42" customFormat="1" ht="38.25">
      <c r="A35" s="37" t="s">
        <v>119</v>
      </c>
      <c r="B35" s="38" t="s">
        <v>120</v>
      </c>
      <c r="C35" s="39" t="s">
        <v>125</v>
      </c>
      <c r="D35" s="8">
        <f t="shared" si="2"/>
        <v>50</v>
      </c>
      <c r="E35" s="40">
        <v>16</v>
      </c>
      <c r="F35" s="40">
        <f t="shared" si="0"/>
        <v>34</v>
      </c>
      <c r="G35" s="40">
        <v>10</v>
      </c>
      <c r="H35" s="40">
        <v>24</v>
      </c>
      <c r="I35" s="40"/>
      <c r="J35" s="40"/>
      <c r="K35" s="40">
        <v>34</v>
      </c>
      <c r="L35" s="41"/>
      <c r="M35" s="40"/>
      <c r="N35" s="40"/>
    </row>
    <row r="36" spans="1:14" s="3" customFormat="1" ht="12.75">
      <c r="A36" s="11" t="s">
        <v>68</v>
      </c>
      <c r="B36" s="21" t="s">
        <v>69</v>
      </c>
      <c r="C36" s="14"/>
      <c r="D36" s="8">
        <f t="shared" si="2"/>
        <v>252</v>
      </c>
      <c r="E36" s="8"/>
      <c r="F36" s="8">
        <f t="shared" si="0"/>
        <v>252</v>
      </c>
      <c r="G36" s="8"/>
      <c r="H36" s="8"/>
      <c r="I36" s="8"/>
      <c r="J36" s="8">
        <v>84</v>
      </c>
      <c r="K36" s="8">
        <v>24</v>
      </c>
      <c r="L36" s="8">
        <v>108</v>
      </c>
      <c r="M36" s="8">
        <v>36</v>
      </c>
      <c r="N36" s="8"/>
    </row>
    <row r="37" spans="1:14" s="3" customFormat="1" ht="12.75">
      <c r="A37" s="11" t="s">
        <v>70</v>
      </c>
      <c r="B37" s="21" t="s">
        <v>71</v>
      </c>
      <c r="C37" s="14"/>
      <c r="D37" s="8">
        <f t="shared" si="2"/>
        <v>576</v>
      </c>
      <c r="E37" s="8"/>
      <c r="F37" s="8">
        <f t="shared" si="0"/>
        <v>576</v>
      </c>
      <c r="G37" s="8"/>
      <c r="H37" s="8"/>
      <c r="I37" s="8"/>
      <c r="J37" s="8"/>
      <c r="K37" s="8"/>
      <c r="L37" s="8">
        <v>144</v>
      </c>
      <c r="M37" s="8">
        <v>180</v>
      </c>
      <c r="N37" s="10">
        <v>252</v>
      </c>
    </row>
    <row r="38" spans="1:14" s="9" customFormat="1" ht="12.75">
      <c r="A38" s="1" t="s">
        <v>72</v>
      </c>
      <c r="B38" s="6" t="s">
        <v>73</v>
      </c>
      <c r="C38" s="15" t="s">
        <v>108</v>
      </c>
      <c r="D38" s="2">
        <f t="shared" si="2"/>
        <v>862</v>
      </c>
      <c r="E38" s="8">
        <f>SUM(E39)</f>
        <v>96</v>
      </c>
      <c r="F38" s="2">
        <f t="shared" si="0"/>
        <v>766</v>
      </c>
      <c r="G38" s="2">
        <f t="shared" ref="G38:N38" si="12">SUM(G39:G41)</f>
        <v>128</v>
      </c>
      <c r="H38" s="2">
        <f t="shared" si="12"/>
        <v>62</v>
      </c>
      <c r="I38" s="2">
        <f t="shared" si="12"/>
        <v>0</v>
      </c>
      <c r="J38" s="2">
        <f t="shared" si="12"/>
        <v>0</v>
      </c>
      <c r="K38" s="2">
        <f t="shared" si="12"/>
        <v>0</v>
      </c>
      <c r="L38" s="2">
        <f t="shared" si="12"/>
        <v>28</v>
      </c>
      <c r="M38" s="2">
        <f t="shared" si="12"/>
        <v>198</v>
      </c>
      <c r="N38" s="2">
        <f t="shared" si="12"/>
        <v>540</v>
      </c>
    </row>
    <row r="39" spans="1:14" s="29" customFormat="1" ht="25.5">
      <c r="A39" s="25" t="s">
        <v>74</v>
      </c>
      <c r="B39" s="26" t="s">
        <v>75</v>
      </c>
      <c r="C39" s="27" t="s">
        <v>108</v>
      </c>
      <c r="D39" s="8">
        <f t="shared" si="2"/>
        <v>286</v>
      </c>
      <c r="E39" s="28">
        <v>96</v>
      </c>
      <c r="F39" s="28">
        <f t="shared" si="0"/>
        <v>190</v>
      </c>
      <c r="G39" s="28">
        <v>128</v>
      </c>
      <c r="H39" s="28">
        <v>62</v>
      </c>
      <c r="I39" s="28"/>
      <c r="J39" s="28"/>
      <c r="K39" s="28"/>
      <c r="L39" s="28">
        <v>28</v>
      </c>
      <c r="M39" s="28">
        <v>54</v>
      </c>
      <c r="N39" s="28">
        <v>108</v>
      </c>
    </row>
    <row r="40" spans="1:14" s="3" customFormat="1" ht="12.75">
      <c r="A40" s="11" t="s">
        <v>76</v>
      </c>
      <c r="B40" s="21" t="s">
        <v>69</v>
      </c>
      <c r="C40" s="14"/>
      <c r="D40" s="8">
        <f t="shared" si="2"/>
        <v>252</v>
      </c>
      <c r="E40" s="8"/>
      <c r="F40" s="8">
        <f t="shared" si="0"/>
        <v>252</v>
      </c>
      <c r="G40" s="8"/>
      <c r="H40" s="8"/>
      <c r="I40" s="8"/>
      <c r="J40" s="8"/>
      <c r="K40" s="8"/>
      <c r="L40" s="8"/>
      <c r="M40" s="8">
        <v>108</v>
      </c>
      <c r="N40" s="8">
        <v>144</v>
      </c>
    </row>
    <row r="41" spans="1:14" s="3" customFormat="1" ht="12.75">
      <c r="A41" s="11" t="s">
        <v>77</v>
      </c>
      <c r="B41" s="21" t="s">
        <v>71</v>
      </c>
      <c r="C41" s="14"/>
      <c r="D41" s="8">
        <f t="shared" si="2"/>
        <v>324</v>
      </c>
      <c r="E41" s="8"/>
      <c r="F41" s="8">
        <f t="shared" si="0"/>
        <v>324</v>
      </c>
      <c r="G41" s="8"/>
      <c r="H41" s="8"/>
      <c r="I41" s="8"/>
      <c r="J41" s="8"/>
      <c r="K41" s="8"/>
      <c r="L41" s="8"/>
      <c r="M41" s="8">
        <v>36</v>
      </c>
      <c r="N41" s="8">
        <v>288</v>
      </c>
    </row>
    <row r="42" spans="1:14" s="9" customFormat="1" ht="12.75">
      <c r="A42" s="1" t="s">
        <v>78</v>
      </c>
      <c r="B42" s="13" t="s">
        <v>29</v>
      </c>
      <c r="C42" s="15"/>
      <c r="D42" s="2">
        <f t="shared" si="2"/>
        <v>80</v>
      </c>
      <c r="E42" s="2">
        <v>40</v>
      </c>
      <c r="F42" s="2">
        <f t="shared" si="0"/>
        <v>40</v>
      </c>
      <c r="G42" s="2"/>
      <c r="H42" s="2"/>
      <c r="I42" s="2"/>
      <c r="J42" s="2">
        <v>20</v>
      </c>
      <c r="K42" s="2"/>
      <c r="L42" s="2">
        <v>10</v>
      </c>
      <c r="M42" s="2">
        <v>10</v>
      </c>
      <c r="N42" s="2"/>
    </row>
    <row r="43" spans="1:14" s="9" customFormat="1" ht="12.75">
      <c r="A43" s="1"/>
      <c r="B43" s="6" t="s">
        <v>79</v>
      </c>
      <c r="C43" s="15"/>
      <c r="D43" s="2"/>
      <c r="E43" s="2"/>
      <c r="F43" s="2">
        <f t="shared" si="0"/>
        <v>1404</v>
      </c>
      <c r="G43" s="2">
        <f t="shared" ref="G43:N43" si="13">SUM(G44:G45)</f>
        <v>0</v>
      </c>
      <c r="H43" s="2">
        <f t="shared" si="13"/>
        <v>0</v>
      </c>
      <c r="I43" s="2">
        <f t="shared" si="13"/>
        <v>0</v>
      </c>
      <c r="J43" s="2">
        <f t="shared" si="13"/>
        <v>84</v>
      </c>
      <c r="K43" s="2">
        <f t="shared" si="13"/>
        <v>24</v>
      </c>
      <c r="L43" s="2">
        <f t="shared" si="13"/>
        <v>252</v>
      </c>
      <c r="M43" s="2">
        <f t="shared" si="13"/>
        <v>360</v>
      </c>
      <c r="N43" s="2">
        <f t="shared" si="13"/>
        <v>684</v>
      </c>
    </row>
    <row r="44" spans="1:14" s="3" customFormat="1" ht="12.75">
      <c r="A44" s="11" t="s">
        <v>80</v>
      </c>
      <c r="B44" s="21" t="s">
        <v>93</v>
      </c>
      <c r="C44" s="14"/>
      <c r="D44" s="8"/>
      <c r="E44" s="8"/>
      <c r="F44" s="8">
        <f t="shared" si="0"/>
        <v>504</v>
      </c>
      <c r="G44" s="8"/>
      <c r="H44" s="8"/>
      <c r="I44" s="8">
        <f>I36+I40</f>
        <v>0</v>
      </c>
      <c r="J44" s="8">
        <f t="shared" ref="J44:N44" si="14">J36+J40</f>
        <v>84</v>
      </c>
      <c r="K44" s="8">
        <f t="shared" si="14"/>
        <v>24</v>
      </c>
      <c r="L44" s="8">
        <f t="shared" si="14"/>
        <v>108</v>
      </c>
      <c r="M44" s="8">
        <f t="shared" si="14"/>
        <v>144</v>
      </c>
      <c r="N44" s="8">
        <f t="shared" si="14"/>
        <v>144</v>
      </c>
    </row>
    <row r="45" spans="1:14" s="3" customFormat="1" ht="12.75">
      <c r="A45" s="11" t="s">
        <v>81</v>
      </c>
      <c r="B45" s="21" t="s">
        <v>94</v>
      </c>
      <c r="C45" s="14"/>
      <c r="D45" s="8"/>
      <c r="E45" s="8"/>
      <c r="F45" s="8">
        <f t="shared" si="0"/>
        <v>900</v>
      </c>
      <c r="G45" s="8"/>
      <c r="H45" s="8"/>
      <c r="I45" s="8">
        <f>I37+I41</f>
        <v>0</v>
      </c>
      <c r="J45" s="8">
        <f t="shared" ref="J45:N45" si="15">J37+J41</f>
        <v>0</v>
      </c>
      <c r="K45" s="8">
        <f t="shared" si="15"/>
        <v>0</v>
      </c>
      <c r="L45" s="8">
        <f t="shared" si="15"/>
        <v>144</v>
      </c>
      <c r="M45" s="8">
        <f t="shared" si="15"/>
        <v>216</v>
      </c>
      <c r="N45" s="8">
        <f t="shared" si="15"/>
        <v>540</v>
      </c>
    </row>
    <row r="46" spans="1:14" s="9" customFormat="1" ht="12.75">
      <c r="A46" s="1" t="s">
        <v>82</v>
      </c>
      <c r="B46" s="13" t="s">
        <v>83</v>
      </c>
      <c r="C46" s="15"/>
      <c r="D46" s="2"/>
      <c r="E46" s="2"/>
      <c r="F46" s="2">
        <f t="shared" si="0"/>
        <v>180</v>
      </c>
      <c r="G46" s="2"/>
      <c r="H46" s="2"/>
      <c r="I46" s="2">
        <v>36</v>
      </c>
      <c r="J46" s="2">
        <v>36</v>
      </c>
      <c r="K46" s="2">
        <v>36</v>
      </c>
      <c r="L46" s="2">
        <v>36</v>
      </c>
      <c r="M46" s="2">
        <v>36</v>
      </c>
      <c r="N46" s="2"/>
    </row>
    <row r="47" spans="1:14" s="9" customFormat="1" ht="12.75">
      <c r="A47" s="1" t="s">
        <v>84</v>
      </c>
      <c r="B47" s="13" t="s">
        <v>85</v>
      </c>
      <c r="C47" s="15"/>
      <c r="D47" s="2"/>
      <c r="E47" s="2"/>
      <c r="F47" s="2">
        <f t="shared" si="0"/>
        <v>72</v>
      </c>
      <c r="G47" s="2"/>
      <c r="H47" s="2"/>
      <c r="I47" s="2"/>
      <c r="J47" s="2"/>
      <c r="K47" s="2"/>
      <c r="L47" s="2"/>
      <c r="M47" s="2"/>
      <c r="N47" s="2">
        <v>72</v>
      </c>
    </row>
    <row r="48" spans="1:14" s="3" customFormat="1" ht="12.75">
      <c r="A48" s="44"/>
      <c r="B48" s="44"/>
      <c r="C48" s="17"/>
      <c r="D48" s="5"/>
      <c r="E48" s="45" t="s">
        <v>7</v>
      </c>
      <c r="F48" s="46" t="s">
        <v>86</v>
      </c>
      <c r="G48" s="46"/>
      <c r="H48" s="46"/>
      <c r="I48" s="5">
        <v>10</v>
      </c>
      <c r="J48" s="5">
        <v>13</v>
      </c>
      <c r="K48" s="5">
        <v>10</v>
      </c>
      <c r="L48" s="5">
        <v>11</v>
      </c>
      <c r="M48" s="17">
        <v>4</v>
      </c>
      <c r="N48" s="5"/>
    </row>
    <row r="49" spans="1:14" s="3" customFormat="1" ht="12.75">
      <c r="A49" s="44"/>
      <c r="B49" s="44"/>
      <c r="C49" s="17"/>
      <c r="D49" s="5"/>
      <c r="E49" s="45"/>
      <c r="F49" s="46" t="s">
        <v>87</v>
      </c>
      <c r="G49" s="46"/>
      <c r="H49" s="46"/>
      <c r="I49" s="5">
        <v>1</v>
      </c>
      <c r="J49" s="5">
        <v>2</v>
      </c>
      <c r="K49" s="5">
        <v>2</v>
      </c>
      <c r="L49" s="17">
        <v>3</v>
      </c>
      <c r="M49" s="5">
        <v>1</v>
      </c>
      <c r="N49" s="5">
        <v>1</v>
      </c>
    </row>
    <row r="50" spans="1:14" s="3" customFormat="1" ht="12.75">
      <c r="A50" s="44"/>
      <c r="B50" s="44"/>
      <c r="C50" s="17"/>
      <c r="D50" s="5"/>
      <c r="E50" s="45"/>
      <c r="F50" s="46" t="s">
        <v>88</v>
      </c>
      <c r="G50" s="46"/>
      <c r="H50" s="46"/>
      <c r="I50" s="5">
        <v>50</v>
      </c>
      <c r="J50" s="5">
        <v>50</v>
      </c>
      <c r="K50" s="5">
        <v>50</v>
      </c>
      <c r="L50" s="5">
        <v>50</v>
      </c>
      <c r="M50" s="5">
        <v>50</v>
      </c>
      <c r="N50" s="5">
        <v>50</v>
      </c>
    </row>
    <row r="51" spans="1:14" s="3" customFormat="1" ht="12.75">
      <c r="A51" s="44"/>
      <c r="B51" s="44"/>
      <c r="C51" s="17"/>
      <c r="D51" s="5"/>
      <c r="E51" s="45"/>
      <c r="F51" s="46" t="s">
        <v>89</v>
      </c>
      <c r="G51" s="46"/>
      <c r="H51" s="46"/>
      <c r="I51" s="5"/>
      <c r="J51" s="17">
        <v>3</v>
      </c>
      <c r="K51" s="5"/>
      <c r="L51" s="5">
        <v>6</v>
      </c>
      <c r="M51" s="5"/>
      <c r="N51" s="5">
        <v>1</v>
      </c>
    </row>
    <row r="52" spans="1:14" s="3" customFormat="1" ht="12.75">
      <c r="A52" s="44"/>
      <c r="B52" s="44"/>
      <c r="C52" s="17"/>
      <c r="D52" s="5"/>
      <c r="E52" s="45"/>
      <c r="F52" s="46" t="s">
        <v>90</v>
      </c>
      <c r="G52" s="46"/>
      <c r="H52" s="46"/>
      <c r="I52" s="5">
        <v>10</v>
      </c>
      <c r="J52" s="5">
        <v>10</v>
      </c>
      <c r="K52" s="5">
        <v>10</v>
      </c>
      <c r="L52" s="5">
        <v>6</v>
      </c>
      <c r="M52" s="17">
        <v>5</v>
      </c>
      <c r="N52" s="5"/>
    </row>
    <row r="53" spans="1:14" s="3" customFormat="1" ht="12.75">
      <c r="A53" s="44"/>
      <c r="B53" s="44"/>
      <c r="C53" s="5"/>
      <c r="D53" s="5"/>
      <c r="E53" s="45"/>
      <c r="F53" s="46" t="s">
        <v>91</v>
      </c>
      <c r="G53" s="46"/>
      <c r="H53" s="46"/>
      <c r="I53" s="5"/>
      <c r="J53" s="5"/>
      <c r="K53" s="5"/>
      <c r="L53" s="5"/>
      <c r="M53" s="5"/>
      <c r="N53" s="5"/>
    </row>
    <row r="55" spans="1:14">
      <c r="B55" s="22" t="s">
        <v>112</v>
      </c>
      <c r="C55" s="23"/>
      <c r="D55" s="23" t="s">
        <v>117</v>
      </c>
      <c r="E55" s="23"/>
      <c r="F55" s="23"/>
      <c r="G55" s="22" t="s">
        <v>113</v>
      </c>
      <c r="H55" s="23"/>
      <c r="I55" s="23"/>
      <c r="J55" s="23"/>
      <c r="K55" s="22" t="s">
        <v>114</v>
      </c>
      <c r="L55" s="23"/>
    </row>
    <row r="56" spans="1:14">
      <c r="B56" s="22" t="s">
        <v>116</v>
      </c>
      <c r="C56" s="24"/>
      <c r="D56" s="23" t="s">
        <v>118</v>
      </c>
      <c r="E56" s="23"/>
      <c r="F56" s="23"/>
      <c r="G56" s="23" t="s">
        <v>122</v>
      </c>
      <c r="H56" s="23"/>
      <c r="I56" s="23"/>
      <c r="J56" s="23"/>
      <c r="K56" s="23" t="s">
        <v>115</v>
      </c>
      <c r="L56" s="23"/>
    </row>
    <row r="57" spans="1:14">
      <c r="B57" s="22"/>
      <c r="C57" s="23"/>
      <c r="D57" s="23"/>
      <c r="E57" s="23"/>
      <c r="F57" s="23"/>
      <c r="G57" s="23" t="s">
        <v>123</v>
      </c>
      <c r="H57" s="23"/>
      <c r="I57" s="23"/>
      <c r="J57" s="23"/>
      <c r="K57" s="23"/>
      <c r="L57" s="23"/>
    </row>
    <row r="58" spans="1:14">
      <c r="B58" s="22"/>
      <c r="C58" s="23"/>
      <c r="D58" s="23"/>
      <c r="E58" s="23"/>
      <c r="F58" s="23"/>
      <c r="G58" s="23" t="s">
        <v>124</v>
      </c>
      <c r="H58" s="23"/>
      <c r="I58" s="23"/>
      <c r="J58" s="23"/>
      <c r="K58" s="23"/>
      <c r="L58" s="23"/>
    </row>
  </sheetData>
  <mergeCells count="21">
    <mergeCell ref="I1:N2"/>
    <mergeCell ref="I3:J3"/>
    <mergeCell ref="K3:L3"/>
    <mergeCell ref="M3:N3"/>
    <mergeCell ref="F2:H2"/>
    <mergeCell ref="F3:F4"/>
    <mergeCell ref="G3:H3"/>
    <mergeCell ref="B1:B4"/>
    <mergeCell ref="A48:B53"/>
    <mergeCell ref="E48:E53"/>
    <mergeCell ref="F48:H48"/>
    <mergeCell ref="F49:H49"/>
    <mergeCell ref="F50:H50"/>
    <mergeCell ref="F51:H51"/>
    <mergeCell ref="F52:H52"/>
    <mergeCell ref="F53:H53"/>
    <mergeCell ref="A1:A4"/>
    <mergeCell ref="C1:C4"/>
    <mergeCell ref="D1:H1"/>
    <mergeCell ref="D2:D4"/>
    <mergeCell ref="E2:E4"/>
  </mergeCells>
  <pageMargins left="0.7" right="0.7" top="0.75" bottom="0.75" header="0.3" footer="0.3"/>
  <pageSetup paperSize="9" scale="89" orientation="landscape" horizontalDpi="180" verticalDpi="180" r:id="rId1"/>
  <rowBreaks count="1" manualBreakCount="1">
    <brk id="2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2023-03-20T06:23:08Z</dcterms:modified>
</cp:coreProperties>
</file>