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A80CDC2-B97C-440B-A731-3884CB1018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J32" i="1"/>
  <c r="H62" i="1" l="1"/>
  <c r="L47" i="1" l="1"/>
  <c r="M47" i="1"/>
  <c r="N47" i="1"/>
  <c r="O47" i="1"/>
  <c r="P47" i="1"/>
  <c r="L46" i="1"/>
  <c r="M46" i="1"/>
  <c r="N46" i="1"/>
  <c r="O46" i="1"/>
  <c r="P46" i="1"/>
  <c r="L40" i="1"/>
  <c r="M40" i="1"/>
  <c r="N40" i="1"/>
  <c r="O40" i="1"/>
  <c r="P40" i="1"/>
  <c r="L36" i="1"/>
  <c r="M36" i="1"/>
  <c r="N36" i="1"/>
  <c r="O36" i="1"/>
  <c r="P36" i="1"/>
  <c r="L32" i="1"/>
  <c r="M32" i="1"/>
  <c r="N32" i="1"/>
  <c r="O32" i="1"/>
  <c r="P32" i="1"/>
  <c r="L24" i="1"/>
  <c r="M24" i="1"/>
  <c r="N24" i="1"/>
  <c r="O24" i="1"/>
  <c r="P24" i="1"/>
  <c r="L7" i="1"/>
  <c r="M7" i="1"/>
  <c r="N7" i="1"/>
  <c r="O7" i="1"/>
  <c r="P7" i="1"/>
  <c r="N31" i="1" l="1"/>
  <c r="N30" i="1" s="1"/>
  <c r="N6" i="1" s="1"/>
  <c r="L31" i="1"/>
  <c r="L30" i="1" s="1"/>
  <c r="L6" i="1" s="1"/>
  <c r="O45" i="1"/>
  <c r="M45" i="1"/>
  <c r="P45" i="1"/>
  <c r="N45" i="1"/>
  <c r="L45" i="1"/>
  <c r="O31" i="1"/>
  <c r="O30" i="1" s="1"/>
  <c r="O6" i="1" s="1"/>
  <c r="P31" i="1"/>
  <c r="P30" i="1" s="1"/>
  <c r="P6" i="1" s="1"/>
  <c r="M31" i="1"/>
  <c r="M30" i="1" s="1"/>
  <c r="M6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3" i="1"/>
  <c r="H34" i="1"/>
  <c r="H35" i="1"/>
  <c r="H37" i="1"/>
  <c r="H38" i="1"/>
  <c r="H39" i="1"/>
  <c r="H41" i="1"/>
  <c r="H42" i="1"/>
  <c r="H43" i="1"/>
  <c r="H44" i="1"/>
  <c r="H48" i="1"/>
  <c r="H49" i="1"/>
  <c r="K47" i="1"/>
  <c r="H47" i="1" s="1"/>
  <c r="K46" i="1"/>
  <c r="H46" i="1" s="1"/>
  <c r="K36" i="1"/>
  <c r="H36" i="1" s="1"/>
  <c r="G24" i="1"/>
  <c r="G18" i="1" l="1"/>
  <c r="F18" i="1" s="1"/>
  <c r="G19" i="1"/>
  <c r="F19" i="1" s="1"/>
  <c r="G20" i="1"/>
  <c r="F20" i="1" s="1"/>
  <c r="G16" i="1"/>
  <c r="F16" i="1" s="1"/>
  <c r="G40" i="1" l="1"/>
  <c r="K32" i="1"/>
  <c r="F8" i="1"/>
  <c r="G10" i="1"/>
  <c r="F10" i="1" s="1"/>
  <c r="G11" i="1"/>
  <c r="F11" i="1" s="1"/>
  <c r="G12" i="1"/>
  <c r="F12" i="1" s="1"/>
  <c r="G13" i="1"/>
  <c r="F13" i="1" s="1"/>
  <c r="F14" i="1"/>
  <c r="G15" i="1"/>
  <c r="F15" i="1" s="1"/>
  <c r="G17" i="1"/>
  <c r="F17" i="1" s="1"/>
  <c r="G21" i="1"/>
  <c r="F21" i="1" s="1"/>
  <c r="G22" i="1"/>
  <c r="F22" i="1" s="1"/>
  <c r="G23" i="1"/>
  <c r="F23" i="1" s="1"/>
  <c r="F25" i="1"/>
  <c r="F26" i="1"/>
  <c r="F27" i="1"/>
  <c r="F28" i="1"/>
  <c r="F29" i="1"/>
  <c r="G33" i="1"/>
  <c r="F41" i="1"/>
  <c r="F40" i="1" s="1"/>
  <c r="J40" i="1"/>
  <c r="K40" i="1"/>
  <c r="H40" i="1" s="1"/>
  <c r="J7" i="1"/>
  <c r="K7" i="1"/>
  <c r="H7" i="1" s="1"/>
  <c r="I7" i="1"/>
  <c r="K31" i="1" l="1"/>
  <c r="K30" i="1" s="1"/>
  <c r="H32" i="1"/>
  <c r="J31" i="1"/>
  <c r="F33" i="1"/>
  <c r="F32" i="1" s="1"/>
  <c r="G32" i="1"/>
  <c r="G7" i="1"/>
  <c r="F7" i="1" s="1"/>
  <c r="I45" i="1"/>
  <c r="J45" i="1"/>
  <c r="I24" i="1"/>
  <c r="J24" i="1"/>
  <c r="K24" i="1"/>
  <c r="F44" i="1"/>
  <c r="K6" i="1" l="1"/>
  <c r="H24" i="1"/>
  <c r="F24" i="1" s="1"/>
  <c r="H31" i="1"/>
  <c r="G31" i="1" s="1"/>
  <c r="F31" i="1" s="1"/>
  <c r="J30" i="1"/>
  <c r="J6" i="1" s="1"/>
  <c r="I31" i="1"/>
  <c r="I30" i="1" s="1"/>
  <c r="I6" i="1" s="1"/>
  <c r="I40" i="1" l="1"/>
  <c r="K45" i="1" l="1"/>
  <c r="H45" i="1" s="1"/>
  <c r="H30" i="1" l="1"/>
  <c r="G30" i="1" l="1"/>
  <c r="F30" i="1" s="1"/>
  <c r="H6" i="1" l="1"/>
  <c r="G6" i="1" s="1"/>
  <c r="F6" i="1" s="1"/>
</calcChain>
</file>

<file path=xl/sharedStrings.xml><?xml version="1.0" encoding="utf-8"?>
<sst xmlns="http://schemas.openxmlformats.org/spreadsheetml/2006/main" count="124" uniqueCount="116">
  <si>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</si>
  <si>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</si>
  <si>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</si>
  <si>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(час.)</t>
  </si>
  <si>
    <t>Максимальная учебная нагрузка</t>
  </si>
  <si>
    <t>Самостоятельная учебная нагрузка, ч</t>
  </si>
  <si>
    <t>Обязательная</t>
  </si>
  <si>
    <t>Всего</t>
  </si>
  <si>
    <t>в том числе:</t>
  </si>
  <si>
    <t>I курс</t>
  </si>
  <si>
    <t>II курс</t>
  </si>
  <si>
    <t>III курс</t>
  </si>
  <si>
    <t>теоретических занятий</t>
  </si>
  <si>
    <t>лабораторных и практических занятий</t>
  </si>
  <si>
    <t>1 сем.</t>
  </si>
  <si>
    <t>2 сем.</t>
  </si>
  <si>
    <t>3 сем.</t>
  </si>
  <si>
    <t>4 сем.</t>
  </si>
  <si>
    <t>5 сем.</t>
  </si>
  <si>
    <t>6 сем.</t>
  </si>
  <si>
    <t>ОО.00</t>
  </si>
  <si>
    <t>ОУД.01</t>
  </si>
  <si>
    <t>ОУД.02</t>
  </si>
  <si>
    <t>Иностранный язык</t>
  </si>
  <si>
    <t>ОУД.03</t>
  </si>
  <si>
    <t>Математика: алгебра, начала математического анализа, геометрия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</si>
  <si>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</si>
  <si>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</si>
  <si>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</si>
  <si>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</si>
  <si>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</si>
  <si>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</si>
  <si>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</si>
  <si>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Информатика</t>
  </si>
  <si>
    <t>ОУД.16</t>
  </si>
  <si>
    <t>География</t>
  </si>
  <si>
    <t>ОУД.17</t>
  </si>
  <si>
    <t>Экология</t>
  </si>
  <si>
    <t>УД.1</t>
  </si>
  <si>
    <t>ОП.00</t>
  </si>
  <si>
    <t>Общепрофессиональный учебный цикл</t>
  </si>
  <si>
    <t>ОП.01.</t>
  </si>
  <si>
    <t>ОП.02.</t>
  </si>
  <si>
    <t>ОП.03.</t>
  </si>
  <si>
    <t>ОП.04.</t>
  </si>
  <si>
    <t>ОП.05.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</si>
  <si>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</si>
  <si>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</si>
  <si>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</si>
  <si>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</si>
  <si>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</si>
  <si>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УП.01</t>
  </si>
  <si>
    <t xml:space="preserve">Учебная практика </t>
  </si>
  <si>
    <t>ПП.01</t>
  </si>
  <si>
    <t>Производственная практика</t>
  </si>
  <si>
    <t>ПМ.03</t>
  </si>
  <si>
    <t>МДК.03.01</t>
  </si>
  <si>
    <t>УП.03</t>
  </si>
  <si>
    <t>ПП.03</t>
  </si>
  <si>
    <t>ФК.00</t>
  </si>
  <si>
    <t>Практика:</t>
  </si>
  <si>
    <t>УП.00</t>
  </si>
  <si>
    <t>ПП.00</t>
  </si>
  <si>
    <t>ПА.00</t>
  </si>
  <si>
    <t>Промежуточная аттестация</t>
  </si>
  <si>
    <t>ГИА.00</t>
  </si>
  <si>
    <t>Государственная итоговая аттестация</t>
  </si>
  <si>
    <t>Изучаемых дисциплин</t>
  </si>
  <si>
    <t>Междисциплинарных курсов</t>
  </si>
  <si>
    <t>Консультации</t>
  </si>
  <si>
    <t>Экзаменов</t>
  </si>
  <si>
    <t>Зачетов</t>
  </si>
  <si>
    <t>Контрольных работ</t>
  </si>
  <si>
    <t>Наименование циклов, разделов, дисциплин, профессиональных модулей, междисциплинарных курсов</t>
  </si>
  <si>
    <t>Учебная практика, всего</t>
  </si>
  <si>
    <t>Производственная практика, всего</t>
  </si>
  <si>
    <t>Общеобразовательный учебный цикл</t>
  </si>
  <si>
    <t>Учебные циклы ППКРС и раздел «Физическая культура»</t>
  </si>
  <si>
    <t>Башкирский язык/Мировая художественная литература</t>
  </si>
  <si>
    <t>Астрономия</t>
  </si>
  <si>
    <t>ОУД.11</t>
  </si>
  <si>
    <t>ОУД.12</t>
  </si>
  <si>
    <t>Обществознание</t>
  </si>
  <si>
    <t>Экономика</t>
  </si>
  <si>
    <t>ОУД.13</t>
  </si>
  <si>
    <t>ОУД.14</t>
  </si>
  <si>
    <t>Право</t>
  </si>
  <si>
    <t>Естествознание</t>
  </si>
  <si>
    <t xml:space="preserve">ПМ.01 </t>
  </si>
  <si>
    <t>Продажа непродовольственных товаров</t>
  </si>
  <si>
    <t>МДК.01.01</t>
  </si>
  <si>
    <t>Розничная торговля непродовольственными товарами</t>
  </si>
  <si>
    <t xml:space="preserve">ПМ.02 </t>
  </si>
  <si>
    <t>МДК.02.01</t>
  </si>
  <si>
    <t>Продажа продовольственных товаров</t>
  </si>
  <si>
    <t>Розничная торговля продовольственными товарами</t>
  </si>
  <si>
    <t>УП.02</t>
  </si>
  <si>
    <t>ПП.02</t>
  </si>
  <si>
    <t>Работа на контрольно-кассовой технике и расчеты с покупателями</t>
  </si>
  <si>
    <t>Эксплуатация контрольно-кассовой техники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</si>
  <si>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</si>
  <si>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</si>
  <si>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</si>
  <si>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</si>
  <si>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з</t>
  </si>
  <si>
    <t>дз</t>
  </si>
  <si>
    <t>э</t>
  </si>
  <si>
    <t>Вариатив 144 часа</t>
  </si>
  <si>
    <t xml:space="preserve">ОП.01 </t>
  </si>
  <si>
    <t xml:space="preserve">ПМ.01. </t>
  </si>
  <si>
    <t xml:space="preserve">ПМ.02. </t>
  </si>
  <si>
    <t xml:space="preserve">ПМ.03. </t>
  </si>
  <si>
    <t>часа</t>
  </si>
  <si>
    <t>часов</t>
  </si>
  <si>
    <t>Литература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</si>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</sst>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topLeftCell="A16" zoomScale="110" zoomScaleSheetLayoutView="110" workbookViewId="0">
      <selection activeCell="G26" sqref="G26"/>
    </sheetView>
  </sheetViews>
  <sheetFormatPr defaultRowHeight="14.4" x14ac:dyDescent="0.3"/>
  <cols>
    <col min="1" max="1" width="9.5546875" style="11" customWidth="1"/>
    <col min="2" max="2" width="36.88671875" style="6" customWidth="1"/>
    <col min="3" max="5" width="3.44140625" style="6" customWidth="1"/>
    <col min="6" max="6" width="5.6640625" customWidth="1"/>
    <col min="7" max="7" width="6.88671875" customWidth="1"/>
    <col min="8" max="8" width="6.33203125" customWidth="1"/>
    <col min="9" max="9" width="5.6640625" customWidth="1"/>
    <col min="10" max="10" width="8" customWidth="1"/>
    <col min="11" max="12" width="7.6640625" customWidth="1"/>
    <col min="13" max="13" width="8.44140625" customWidth="1"/>
    <col min="15" max="15" width="9.109375" customWidth="1"/>
  </cols>
  <sheetData>
    <row r="1" spans="1:16" s="3" customFormat="1" ht="12.75" customHeight="1" x14ac:dyDescent="0.3">
      <c r="A1" s="41" t="s">
        <v>0</v>
      </c>
      <c r="B1" s="37" t="s">
        <v>73</v>
      </c>
      <c r="C1" s="44" t="s">
        <v>1</v>
      </c>
      <c r="D1" s="44"/>
      <c r="E1" s="44"/>
      <c r="F1" s="42" t="s">
        <v>2</v>
      </c>
      <c r="G1" s="42"/>
      <c r="H1" s="42"/>
      <c r="I1" s="42"/>
      <c r="J1" s="42"/>
      <c r="K1" s="45" t="s">
        <v>3</v>
      </c>
      <c r="L1" s="46"/>
      <c r="M1" s="46"/>
      <c r="N1" s="46"/>
      <c r="O1" s="46"/>
      <c r="P1" s="47"/>
    </row>
    <row r="2" spans="1:16" s="3" customFormat="1" ht="13.2" x14ac:dyDescent="0.3">
      <c r="A2" s="41"/>
      <c r="B2" s="37"/>
      <c r="C2" s="44"/>
      <c r="D2" s="44"/>
      <c r="E2" s="44"/>
      <c r="F2" s="43" t="s">
        <v>4</v>
      </c>
      <c r="G2" s="43" t="s">
        <v>5</v>
      </c>
      <c r="H2" s="42" t="s">
        <v>6</v>
      </c>
      <c r="I2" s="42"/>
      <c r="J2" s="42"/>
      <c r="K2" s="48"/>
      <c r="L2" s="49"/>
      <c r="M2" s="49"/>
      <c r="N2" s="49"/>
      <c r="O2" s="49"/>
      <c r="P2" s="50"/>
    </row>
    <row r="3" spans="1:16" s="3" customFormat="1" ht="18" customHeight="1" x14ac:dyDescent="0.3">
      <c r="A3" s="41"/>
      <c r="B3" s="37"/>
      <c r="C3" s="44"/>
      <c r="D3" s="44"/>
      <c r="E3" s="44"/>
      <c r="F3" s="43"/>
      <c r="G3" s="43"/>
      <c r="H3" s="51" t="s">
        <v>7</v>
      </c>
      <c r="I3" s="38" t="s">
        <v>8</v>
      </c>
      <c r="J3" s="38"/>
      <c r="K3" s="38" t="s">
        <v>9</v>
      </c>
      <c r="L3" s="38"/>
      <c r="M3" s="38" t="s">
        <v>10</v>
      </c>
      <c r="N3" s="38"/>
      <c r="O3" s="38" t="s">
        <v>11</v>
      </c>
      <c r="P3" s="38"/>
    </row>
    <row r="4" spans="1:16" s="3" customFormat="1" ht="75.75" customHeight="1" x14ac:dyDescent="0.3">
      <c r="A4" s="41"/>
      <c r="B4" s="37"/>
      <c r="C4" s="27" t="s">
        <v>104</v>
      </c>
      <c r="D4" s="27" t="s">
        <v>105</v>
      </c>
      <c r="E4" s="27" t="s">
        <v>106</v>
      </c>
      <c r="F4" s="43"/>
      <c r="G4" s="43"/>
      <c r="H4" s="51"/>
      <c r="I4" s="15" t="s">
        <v>12</v>
      </c>
      <c r="J4" s="15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</row>
    <row r="5" spans="1:16" s="3" customFormat="1" ht="13.2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</row>
    <row r="6" spans="1:16" s="8" customFormat="1" ht="26.4" x14ac:dyDescent="0.3">
      <c r="A6" s="1"/>
      <c r="B6" s="16" t="s">
        <v>77</v>
      </c>
      <c r="C6" s="24"/>
      <c r="D6" s="24"/>
      <c r="E6" s="24"/>
      <c r="F6" s="2">
        <f>G6+H6</f>
        <v>6642</v>
      </c>
      <c r="G6" s="2">
        <f>H6/2</f>
        <v>2214</v>
      </c>
      <c r="H6" s="2">
        <f t="shared" ref="H6:H49" si="0">SUM(K6:P6)</f>
        <v>4428</v>
      </c>
      <c r="I6" s="2">
        <f>SUM(I7,I24,I30,I44)</f>
        <v>1752</v>
      </c>
      <c r="J6" s="2">
        <f>SUM(J7,J24,J30,J44)</f>
        <v>864</v>
      </c>
      <c r="K6" s="2">
        <f>SUM(K7,K24,K30,K48,K49)</f>
        <v>612</v>
      </c>
      <c r="L6" s="2">
        <f t="shared" ref="L6:P6" si="1">SUM(L7,L24,L30,L48,L49)</f>
        <v>864</v>
      </c>
      <c r="M6" s="2">
        <f t="shared" si="1"/>
        <v>612</v>
      </c>
      <c r="N6" s="2">
        <f t="shared" si="1"/>
        <v>864</v>
      </c>
      <c r="O6" s="2">
        <f t="shared" si="1"/>
        <v>612</v>
      </c>
      <c r="P6" s="2">
        <f t="shared" si="1"/>
        <v>864</v>
      </c>
    </row>
    <row r="7" spans="1:16" s="8" customFormat="1" ht="13.2" x14ac:dyDescent="0.3">
      <c r="A7" s="1" t="s">
        <v>20</v>
      </c>
      <c r="B7" s="17" t="s">
        <v>76</v>
      </c>
      <c r="C7" s="24"/>
      <c r="D7" s="24"/>
      <c r="E7" s="24"/>
      <c r="F7" s="2">
        <f t="shared" ref="F7:F33" si="2">G7+H7</f>
        <v>3078</v>
      </c>
      <c r="G7" s="2">
        <f t="shared" ref="G7:G33" si="3">H7/2</f>
        <v>1026</v>
      </c>
      <c r="H7" s="2">
        <f t="shared" si="0"/>
        <v>2052</v>
      </c>
      <c r="I7" s="2">
        <f>SUM(I8:I23)</f>
        <v>1316</v>
      </c>
      <c r="J7" s="2">
        <f>SUM(J8:J23)</f>
        <v>754</v>
      </c>
      <c r="K7" s="2">
        <f>SUM(K8:K23)</f>
        <v>396</v>
      </c>
      <c r="L7" s="2">
        <f t="shared" ref="L7:P7" si="4">SUM(L8:L23)</f>
        <v>532</v>
      </c>
      <c r="M7" s="2">
        <f t="shared" si="4"/>
        <v>358</v>
      </c>
      <c r="N7" s="2">
        <f t="shared" si="4"/>
        <v>386</v>
      </c>
      <c r="O7" s="2">
        <f t="shared" si="4"/>
        <v>380</v>
      </c>
      <c r="P7" s="2">
        <f t="shared" si="4"/>
        <v>0</v>
      </c>
    </row>
    <row r="8" spans="1:16" s="32" customFormat="1" ht="13.2" x14ac:dyDescent="0.3">
      <c r="A8" s="33" t="s">
        <v>21</v>
      </c>
      <c r="B8" s="34" t="s">
        <v>115</v>
      </c>
      <c r="C8" s="34"/>
      <c r="D8" s="34">
        <v>2</v>
      </c>
      <c r="E8" s="34">
        <v>4</v>
      </c>
      <c r="F8" s="30">
        <f t="shared" si="2"/>
        <v>173</v>
      </c>
      <c r="G8" s="30">
        <v>57</v>
      </c>
      <c r="H8" s="31">
        <v>116</v>
      </c>
      <c r="I8" s="30">
        <v>38</v>
      </c>
      <c r="J8" s="30">
        <v>78</v>
      </c>
      <c r="K8" s="30">
        <v>34</v>
      </c>
      <c r="L8" s="30">
        <v>36</v>
      </c>
      <c r="M8" s="30">
        <v>28</v>
      </c>
      <c r="N8" s="30">
        <v>18</v>
      </c>
      <c r="O8" s="30"/>
      <c r="P8" s="30"/>
    </row>
    <row r="9" spans="1:16" s="32" customFormat="1" ht="13.2" x14ac:dyDescent="0.3">
      <c r="A9" s="33"/>
      <c r="B9" s="34" t="s">
        <v>114</v>
      </c>
      <c r="C9" s="34"/>
      <c r="D9" s="34"/>
      <c r="E9" s="34"/>
      <c r="F9" s="30"/>
      <c r="G9" s="30">
        <v>85</v>
      </c>
      <c r="H9" s="31">
        <v>178</v>
      </c>
      <c r="I9" s="30">
        <v>100</v>
      </c>
      <c r="J9" s="30">
        <v>78</v>
      </c>
      <c r="K9" s="30">
        <v>30</v>
      </c>
      <c r="L9" s="30">
        <v>56</v>
      </c>
      <c r="M9" s="30">
        <v>36</v>
      </c>
      <c r="N9" s="30">
        <v>56</v>
      </c>
      <c r="O9" s="30"/>
      <c r="P9" s="30"/>
    </row>
    <row r="10" spans="1:16" s="32" customFormat="1" ht="13.2" x14ac:dyDescent="0.3">
      <c r="A10" s="33" t="s">
        <v>22</v>
      </c>
      <c r="B10" s="34" t="s">
        <v>23</v>
      </c>
      <c r="C10" s="34">
        <v>2</v>
      </c>
      <c r="D10" s="34">
        <v>4</v>
      </c>
      <c r="E10" s="34"/>
      <c r="F10" s="30">
        <f t="shared" si="2"/>
        <v>282</v>
      </c>
      <c r="G10" s="30">
        <f t="shared" si="3"/>
        <v>94</v>
      </c>
      <c r="H10" s="31">
        <f t="shared" si="0"/>
        <v>188</v>
      </c>
      <c r="I10" s="30">
        <v>132</v>
      </c>
      <c r="J10" s="30">
        <v>56</v>
      </c>
      <c r="K10" s="30">
        <v>64</v>
      </c>
      <c r="L10" s="30">
        <v>42</v>
      </c>
      <c r="M10" s="30">
        <v>28</v>
      </c>
      <c r="N10" s="30">
        <v>54</v>
      </c>
      <c r="O10" s="30"/>
      <c r="P10" s="30"/>
    </row>
    <row r="11" spans="1:16" s="32" customFormat="1" ht="26.4" x14ac:dyDescent="0.3">
      <c r="A11" s="33" t="s">
        <v>24</v>
      </c>
      <c r="B11" s="34" t="s">
        <v>25</v>
      </c>
      <c r="C11" s="34">
        <v>2</v>
      </c>
      <c r="D11" s="34">
        <v>2</v>
      </c>
      <c r="E11" s="34">
        <v>4</v>
      </c>
      <c r="F11" s="30">
        <f t="shared" si="2"/>
        <v>429</v>
      </c>
      <c r="G11" s="30">
        <f t="shared" si="3"/>
        <v>143</v>
      </c>
      <c r="H11" s="31">
        <f t="shared" si="0"/>
        <v>286</v>
      </c>
      <c r="I11" s="30">
        <v>208</v>
      </c>
      <c r="J11" s="30">
        <v>96</v>
      </c>
      <c r="K11" s="30">
        <v>64</v>
      </c>
      <c r="L11" s="30">
        <v>84</v>
      </c>
      <c r="M11" s="30">
        <v>72</v>
      </c>
      <c r="N11" s="30">
        <v>66</v>
      </c>
      <c r="O11" s="30"/>
      <c r="P11" s="30"/>
    </row>
    <row r="12" spans="1:16" s="32" customFormat="1" ht="13.2" x14ac:dyDescent="0.3">
      <c r="A12" s="33" t="s">
        <v>26</v>
      </c>
      <c r="B12" s="34" t="s">
        <v>27</v>
      </c>
      <c r="C12" s="34">
        <v>2</v>
      </c>
      <c r="D12" s="34">
        <v>4</v>
      </c>
      <c r="E12" s="34"/>
      <c r="F12" s="30">
        <f t="shared" si="2"/>
        <v>276</v>
      </c>
      <c r="G12" s="30">
        <f t="shared" si="3"/>
        <v>92</v>
      </c>
      <c r="H12" s="31">
        <f t="shared" si="0"/>
        <v>184</v>
      </c>
      <c r="I12" s="30">
        <v>162</v>
      </c>
      <c r="J12" s="30">
        <v>22</v>
      </c>
      <c r="K12" s="30">
        <v>64</v>
      </c>
      <c r="L12" s="30">
        <v>58</v>
      </c>
      <c r="M12" s="30">
        <v>42</v>
      </c>
      <c r="N12" s="30">
        <v>20</v>
      </c>
      <c r="O12" s="30"/>
      <c r="P12" s="30"/>
    </row>
    <row r="13" spans="1:16" s="32" customFormat="1" ht="13.2" x14ac:dyDescent="0.3">
      <c r="A13" s="33" t="s">
        <v>28</v>
      </c>
      <c r="B13" s="34" t="s">
        <v>29</v>
      </c>
      <c r="C13" s="34">
        <v>2</v>
      </c>
      <c r="D13" s="34">
        <v>4</v>
      </c>
      <c r="E13" s="34"/>
      <c r="F13" s="30">
        <f t="shared" si="2"/>
        <v>279</v>
      </c>
      <c r="G13" s="30">
        <f t="shared" si="3"/>
        <v>93</v>
      </c>
      <c r="H13" s="31">
        <f t="shared" si="0"/>
        <v>186</v>
      </c>
      <c r="I13" s="30">
        <v>6</v>
      </c>
      <c r="J13" s="30">
        <v>180</v>
      </c>
      <c r="K13" s="30">
        <v>48</v>
      </c>
      <c r="L13" s="30">
        <v>50</v>
      </c>
      <c r="M13" s="30">
        <v>40</v>
      </c>
      <c r="N13" s="30">
        <v>48</v>
      </c>
      <c r="O13" s="30"/>
      <c r="P13" s="30"/>
    </row>
    <row r="14" spans="1:16" s="3" customFormat="1" ht="13.2" x14ac:dyDescent="0.3">
      <c r="A14" s="10" t="s">
        <v>30</v>
      </c>
      <c r="B14" s="18" t="s">
        <v>31</v>
      </c>
      <c r="C14" s="26"/>
      <c r="D14" s="26">
        <v>2</v>
      </c>
      <c r="E14" s="26"/>
      <c r="F14" s="7">
        <f t="shared" si="2"/>
        <v>98</v>
      </c>
      <c r="G14" s="7">
        <v>24</v>
      </c>
      <c r="H14" s="2">
        <f t="shared" si="0"/>
        <v>74</v>
      </c>
      <c r="I14" s="13">
        <v>40</v>
      </c>
      <c r="J14" s="13">
        <v>34</v>
      </c>
      <c r="K14" s="7">
        <v>32</v>
      </c>
      <c r="L14" s="7">
        <v>42</v>
      </c>
      <c r="M14" s="7"/>
      <c r="N14" s="7"/>
      <c r="O14" s="7"/>
      <c r="P14" s="7"/>
    </row>
    <row r="15" spans="1:16" s="3" customFormat="1" ht="13.2" x14ac:dyDescent="0.3">
      <c r="A15" s="10" t="s">
        <v>32</v>
      </c>
      <c r="B15" s="18" t="s">
        <v>33</v>
      </c>
      <c r="C15" s="26"/>
      <c r="D15" s="26">
        <v>3</v>
      </c>
      <c r="E15" s="26"/>
      <c r="F15" s="7">
        <f t="shared" si="2"/>
        <v>162</v>
      </c>
      <c r="G15" s="7">
        <f t="shared" si="3"/>
        <v>54</v>
      </c>
      <c r="H15" s="2">
        <f t="shared" si="0"/>
        <v>108</v>
      </c>
      <c r="I15" s="13">
        <v>72</v>
      </c>
      <c r="J15" s="13">
        <v>36</v>
      </c>
      <c r="K15" s="7"/>
      <c r="L15" s="7">
        <v>80</v>
      </c>
      <c r="M15" s="7">
        <v>28</v>
      </c>
      <c r="N15" s="7"/>
      <c r="O15" s="7"/>
      <c r="P15" s="7"/>
    </row>
    <row r="16" spans="1:16" s="32" customFormat="1" ht="13.2" x14ac:dyDescent="0.3">
      <c r="A16" s="33"/>
      <c r="B16" s="34" t="s">
        <v>79</v>
      </c>
      <c r="C16" s="34"/>
      <c r="D16" s="34">
        <v>4</v>
      </c>
      <c r="E16" s="34"/>
      <c r="F16" s="30">
        <f t="shared" ref="F16" si="5">G16+H16</f>
        <v>54</v>
      </c>
      <c r="G16" s="30">
        <f t="shared" ref="G16" si="6">H16/2</f>
        <v>18</v>
      </c>
      <c r="H16" s="31">
        <f t="shared" si="0"/>
        <v>36</v>
      </c>
      <c r="I16" s="35">
        <v>30</v>
      </c>
      <c r="J16" s="35">
        <v>6</v>
      </c>
      <c r="K16" s="30"/>
      <c r="L16" s="30"/>
      <c r="M16" s="30"/>
      <c r="N16" s="30">
        <v>36</v>
      </c>
      <c r="O16" s="30"/>
      <c r="P16" s="30"/>
    </row>
    <row r="17" spans="1:16" s="32" customFormat="1" ht="14.25" customHeight="1" x14ac:dyDescent="0.3">
      <c r="A17" s="33" t="s">
        <v>80</v>
      </c>
      <c r="B17" s="34" t="s">
        <v>82</v>
      </c>
      <c r="C17" s="34"/>
      <c r="D17" s="34">
        <v>4</v>
      </c>
      <c r="E17" s="34"/>
      <c r="F17" s="30">
        <f t="shared" si="2"/>
        <v>144</v>
      </c>
      <c r="G17" s="30">
        <f t="shared" si="3"/>
        <v>48</v>
      </c>
      <c r="H17" s="31">
        <f t="shared" si="0"/>
        <v>96</v>
      </c>
      <c r="I17" s="35">
        <v>74</v>
      </c>
      <c r="J17" s="35">
        <v>22</v>
      </c>
      <c r="K17" s="30"/>
      <c r="L17" s="30"/>
      <c r="M17" s="30">
        <v>42</v>
      </c>
      <c r="N17" s="30">
        <v>20</v>
      </c>
      <c r="O17" s="30">
        <v>34</v>
      </c>
      <c r="P17" s="30"/>
    </row>
    <row r="18" spans="1:16" s="3" customFormat="1" ht="14.25" customHeight="1" x14ac:dyDescent="0.3">
      <c r="A18" s="10" t="s">
        <v>81</v>
      </c>
      <c r="B18" s="19" t="s">
        <v>83</v>
      </c>
      <c r="C18" s="26"/>
      <c r="D18" s="26">
        <v>5</v>
      </c>
      <c r="E18" s="26"/>
      <c r="F18" s="7">
        <f t="shared" si="2"/>
        <v>135</v>
      </c>
      <c r="G18" s="7">
        <f t="shared" si="3"/>
        <v>45</v>
      </c>
      <c r="H18" s="2">
        <f t="shared" si="0"/>
        <v>90</v>
      </c>
      <c r="I18" s="13">
        <v>90</v>
      </c>
      <c r="J18" s="13"/>
      <c r="K18" s="7"/>
      <c r="L18" s="7"/>
      <c r="M18" s="7"/>
      <c r="N18" s="7"/>
      <c r="O18" s="7">
        <v>90</v>
      </c>
      <c r="P18" s="7"/>
    </row>
    <row r="19" spans="1:16" s="32" customFormat="1" ht="14.25" customHeight="1" x14ac:dyDescent="0.3">
      <c r="A19" s="33" t="s">
        <v>84</v>
      </c>
      <c r="B19" s="34" t="s">
        <v>86</v>
      </c>
      <c r="C19" s="34"/>
      <c r="D19" s="34">
        <v>5</v>
      </c>
      <c r="E19" s="34"/>
      <c r="F19" s="30">
        <f t="shared" si="2"/>
        <v>153</v>
      </c>
      <c r="G19" s="30">
        <f t="shared" si="3"/>
        <v>51</v>
      </c>
      <c r="H19" s="31">
        <f>SUM(K19:P19)</f>
        <v>102</v>
      </c>
      <c r="I19" s="35">
        <v>80</v>
      </c>
      <c r="J19" s="35">
        <v>22</v>
      </c>
      <c r="K19" s="30"/>
      <c r="L19" s="30"/>
      <c r="M19" s="30"/>
      <c r="N19" s="30"/>
      <c r="O19" s="30">
        <v>102</v>
      </c>
      <c r="P19" s="30"/>
    </row>
    <row r="20" spans="1:16" s="32" customFormat="1" ht="14.25" customHeight="1" x14ac:dyDescent="0.3">
      <c r="A20" s="33" t="s">
        <v>85</v>
      </c>
      <c r="B20" s="34" t="s">
        <v>87</v>
      </c>
      <c r="C20" s="34"/>
      <c r="D20" s="34">
        <v>2</v>
      </c>
      <c r="E20" s="34">
        <v>4</v>
      </c>
      <c r="F20" s="30">
        <f t="shared" si="2"/>
        <v>270</v>
      </c>
      <c r="G20" s="30">
        <f t="shared" si="3"/>
        <v>90</v>
      </c>
      <c r="H20" s="31">
        <f t="shared" si="0"/>
        <v>180</v>
      </c>
      <c r="I20" s="35">
        <v>141</v>
      </c>
      <c r="J20" s="35">
        <v>39</v>
      </c>
      <c r="K20" s="30">
        <v>28</v>
      </c>
      <c r="L20" s="30">
        <v>42</v>
      </c>
      <c r="M20" s="30">
        <v>42</v>
      </c>
      <c r="N20" s="30">
        <v>68</v>
      </c>
      <c r="O20" s="30"/>
      <c r="P20" s="30"/>
    </row>
    <row r="21" spans="1:16" s="32" customFormat="1" ht="13.2" x14ac:dyDescent="0.3">
      <c r="A21" s="33" t="s">
        <v>34</v>
      </c>
      <c r="B21" s="34" t="s">
        <v>35</v>
      </c>
      <c r="C21" s="34"/>
      <c r="D21" s="34">
        <v>5</v>
      </c>
      <c r="E21" s="34"/>
      <c r="F21" s="30">
        <f t="shared" si="2"/>
        <v>108</v>
      </c>
      <c r="G21" s="30">
        <f t="shared" si="3"/>
        <v>36</v>
      </c>
      <c r="H21" s="31">
        <f>SUM(K21:P21)</f>
        <v>72</v>
      </c>
      <c r="I21" s="30">
        <v>57</v>
      </c>
      <c r="J21" s="30">
        <v>15</v>
      </c>
      <c r="K21" s="30"/>
      <c r="L21" s="30"/>
      <c r="M21" s="36"/>
      <c r="N21" s="30"/>
      <c r="O21" s="30">
        <v>72</v>
      </c>
      <c r="P21" s="30"/>
    </row>
    <row r="22" spans="1:16" s="32" customFormat="1" ht="13.2" x14ac:dyDescent="0.3">
      <c r="A22" s="33" t="s">
        <v>36</v>
      </c>
      <c r="B22" s="34" t="s">
        <v>37</v>
      </c>
      <c r="C22" s="34"/>
      <c r="D22" s="34">
        <v>5</v>
      </c>
      <c r="E22" s="34"/>
      <c r="F22" s="30">
        <f t="shared" si="2"/>
        <v>123</v>
      </c>
      <c r="G22" s="30">
        <f t="shared" si="3"/>
        <v>41</v>
      </c>
      <c r="H22" s="31">
        <f>SUM(K22:P22)</f>
        <v>82</v>
      </c>
      <c r="I22" s="30">
        <v>56</v>
      </c>
      <c r="J22" s="30">
        <v>26</v>
      </c>
      <c r="L22" s="30"/>
      <c r="M22" s="30"/>
      <c r="N22" s="30"/>
      <c r="O22" s="30">
        <v>82</v>
      </c>
      <c r="P22" s="30"/>
    </row>
    <row r="23" spans="1:16" s="32" customFormat="1" ht="26.4" x14ac:dyDescent="0.3">
      <c r="A23" s="33" t="s">
        <v>38</v>
      </c>
      <c r="B23" s="34" t="s">
        <v>78</v>
      </c>
      <c r="C23" s="34"/>
      <c r="D23" s="34">
        <v>2</v>
      </c>
      <c r="E23" s="34"/>
      <c r="F23" s="30">
        <f t="shared" si="2"/>
        <v>111</v>
      </c>
      <c r="G23" s="30">
        <f t="shared" si="3"/>
        <v>37</v>
      </c>
      <c r="H23" s="31">
        <f t="shared" si="0"/>
        <v>74</v>
      </c>
      <c r="I23" s="30">
        <v>30</v>
      </c>
      <c r="J23" s="30">
        <v>44</v>
      </c>
      <c r="K23" s="30">
        <v>32</v>
      </c>
      <c r="L23" s="30">
        <v>42</v>
      </c>
      <c r="M23" s="30"/>
      <c r="N23" s="30"/>
      <c r="O23" s="30"/>
      <c r="P23" s="30"/>
    </row>
    <row r="24" spans="1:16" s="8" customFormat="1" ht="14.25" customHeight="1" x14ac:dyDescent="0.3">
      <c r="A24" s="1" t="s">
        <v>39</v>
      </c>
      <c r="B24" s="5" t="s">
        <v>40</v>
      </c>
      <c r="C24" s="24"/>
      <c r="D24" s="24"/>
      <c r="E24" s="24"/>
      <c r="F24" s="2">
        <f t="shared" si="2"/>
        <v>240</v>
      </c>
      <c r="G24" s="2">
        <f>SUM(G25:G29)</f>
        <v>28</v>
      </c>
      <c r="H24" s="2">
        <f t="shared" si="0"/>
        <v>212</v>
      </c>
      <c r="I24" s="2">
        <f>SUM(I25:I29)</f>
        <v>88</v>
      </c>
      <c r="J24" s="2">
        <f>SUM(J25:J29)</f>
        <v>60</v>
      </c>
      <c r="K24" s="2">
        <f>SUM(K25:K29)</f>
        <v>46</v>
      </c>
      <c r="L24" s="2">
        <f t="shared" ref="L24:P24" si="7">SUM(L25:L29)</f>
        <v>50</v>
      </c>
      <c r="M24" s="2">
        <f t="shared" si="7"/>
        <v>0</v>
      </c>
      <c r="N24" s="2">
        <f t="shared" si="7"/>
        <v>0</v>
      </c>
      <c r="O24" s="2">
        <f t="shared" si="7"/>
        <v>8</v>
      </c>
      <c r="P24" s="2">
        <f t="shared" si="7"/>
        <v>108</v>
      </c>
    </row>
    <row r="25" spans="1:16" s="32" customFormat="1" ht="13.8" x14ac:dyDescent="0.3">
      <c r="A25" s="33" t="s">
        <v>41</v>
      </c>
      <c r="B25" s="29" t="s">
        <v>100</v>
      </c>
      <c r="C25" s="29"/>
      <c r="D25" s="29">
        <v>6</v>
      </c>
      <c r="E25" s="29"/>
      <c r="F25" s="30">
        <f t="shared" si="2"/>
        <v>94</v>
      </c>
      <c r="G25" s="30">
        <v>10</v>
      </c>
      <c r="H25" s="31">
        <f t="shared" si="0"/>
        <v>84</v>
      </c>
      <c r="I25" s="30">
        <v>52</v>
      </c>
      <c r="J25" s="30">
        <v>32</v>
      </c>
      <c r="K25" s="36"/>
      <c r="M25" s="30"/>
      <c r="N25" s="30"/>
      <c r="O25" s="30">
        <v>8</v>
      </c>
      <c r="P25" s="30">
        <v>76</v>
      </c>
    </row>
    <row r="26" spans="1:16" s="32" customFormat="1" ht="13.8" x14ac:dyDescent="0.3">
      <c r="A26" s="33" t="s">
        <v>42</v>
      </c>
      <c r="B26" s="29" t="s">
        <v>101</v>
      </c>
      <c r="C26" s="29"/>
      <c r="D26" s="29">
        <v>2</v>
      </c>
      <c r="E26" s="29"/>
      <c r="F26" s="30">
        <f t="shared" si="2"/>
        <v>38</v>
      </c>
      <c r="G26" s="30">
        <v>6</v>
      </c>
      <c r="H26" s="31">
        <f t="shared" si="0"/>
        <v>32</v>
      </c>
      <c r="I26" s="30">
        <v>22</v>
      </c>
      <c r="J26" s="30">
        <v>10</v>
      </c>
      <c r="K26" s="36">
        <v>14</v>
      </c>
      <c r="L26" s="30">
        <v>18</v>
      </c>
      <c r="N26" s="30"/>
      <c r="O26" s="30"/>
      <c r="P26" s="30"/>
    </row>
    <row r="27" spans="1:16" s="32" customFormat="1" ht="27.6" x14ac:dyDescent="0.3">
      <c r="A27" s="33" t="s">
        <v>43</v>
      </c>
      <c r="B27" s="29" t="s">
        <v>102</v>
      </c>
      <c r="C27" s="29"/>
      <c r="D27" s="29">
        <v>1</v>
      </c>
      <c r="E27" s="29"/>
      <c r="F27" s="30">
        <f t="shared" si="2"/>
        <v>38</v>
      </c>
      <c r="G27" s="30">
        <v>6</v>
      </c>
      <c r="H27" s="31">
        <f t="shared" si="0"/>
        <v>32</v>
      </c>
      <c r="I27" s="30">
        <v>14</v>
      </c>
      <c r="J27" s="30">
        <v>18</v>
      </c>
      <c r="K27" s="30">
        <v>32</v>
      </c>
      <c r="L27" s="30"/>
      <c r="M27" s="36"/>
      <c r="N27" s="30"/>
      <c r="O27" s="30"/>
      <c r="P27" s="30"/>
    </row>
    <row r="28" spans="1:16" s="3" customFormat="1" ht="13.8" x14ac:dyDescent="0.3">
      <c r="A28" s="10" t="s">
        <v>44</v>
      </c>
      <c r="B28" s="21" t="s">
        <v>103</v>
      </c>
      <c r="C28" s="21"/>
      <c r="D28" s="21">
        <v>2</v>
      </c>
      <c r="E28" s="21"/>
      <c r="F28" s="7">
        <f t="shared" si="2"/>
        <v>38</v>
      </c>
      <c r="G28" s="7">
        <v>6</v>
      </c>
      <c r="H28" s="2">
        <f t="shared" si="0"/>
        <v>32</v>
      </c>
      <c r="I28" s="7"/>
      <c r="J28" s="7"/>
      <c r="L28" s="7">
        <v>32</v>
      </c>
      <c r="M28" s="7"/>
      <c r="N28" s="7"/>
      <c r="O28" s="7"/>
      <c r="P28" s="7"/>
    </row>
    <row r="29" spans="1:16" s="3" customFormat="1" ht="13.2" x14ac:dyDescent="0.3">
      <c r="A29" s="10" t="s">
        <v>45</v>
      </c>
      <c r="B29" s="18" t="s">
        <v>46</v>
      </c>
      <c r="C29" s="26"/>
      <c r="D29" s="26">
        <v>6</v>
      </c>
      <c r="E29" s="26"/>
      <c r="F29" s="7">
        <f t="shared" si="2"/>
        <v>32</v>
      </c>
      <c r="G29" s="7"/>
      <c r="H29" s="2">
        <f t="shared" si="0"/>
        <v>32</v>
      </c>
      <c r="I29" s="7"/>
      <c r="J29" s="7"/>
      <c r="K29" s="7"/>
      <c r="L29" s="7"/>
      <c r="N29" s="7"/>
      <c r="O29" s="7"/>
      <c r="P29" s="7">
        <v>32</v>
      </c>
    </row>
    <row r="30" spans="1:16" s="8" customFormat="1" ht="13.2" x14ac:dyDescent="0.3">
      <c r="A30" s="1" t="s">
        <v>47</v>
      </c>
      <c r="B30" s="5" t="s">
        <v>48</v>
      </c>
      <c r="C30" s="24"/>
      <c r="D30" s="24"/>
      <c r="E30" s="24"/>
      <c r="F30" s="2">
        <f t="shared" si="2"/>
        <v>2868</v>
      </c>
      <c r="G30" s="2">
        <f t="shared" si="3"/>
        <v>956</v>
      </c>
      <c r="H30" s="2">
        <f t="shared" si="0"/>
        <v>1912</v>
      </c>
      <c r="I30" s="2">
        <f t="shared" ref="I30:J30" si="8">SUM(I31,I45)</f>
        <v>348</v>
      </c>
      <c r="J30" s="2">
        <f t="shared" si="8"/>
        <v>50</v>
      </c>
      <c r="K30" s="2">
        <f>SUM(K31,K44)</f>
        <v>134</v>
      </c>
      <c r="L30" s="2">
        <f t="shared" ref="L30:P30" si="9">SUM(L31,L44)</f>
        <v>246</v>
      </c>
      <c r="M30" s="2">
        <f t="shared" si="9"/>
        <v>218</v>
      </c>
      <c r="N30" s="2">
        <f t="shared" si="9"/>
        <v>442</v>
      </c>
      <c r="O30" s="2">
        <f t="shared" si="9"/>
        <v>188</v>
      </c>
      <c r="P30" s="2">
        <f t="shared" si="9"/>
        <v>684</v>
      </c>
    </row>
    <row r="31" spans="1:16" s="8" customFormat="1" ht="13.2" x14ac:dyDescent="0.3">
      <c r="A31" s="1" t="s">
        <v>49</v>
      </c>
      <c r="B31" s="5" t="s">
        <v>50</v>
      </c>
      <c r="C31" s="24"/>
      <c r="D31" s="24"/>
      <c r="E31" s="24"/>
      <c r="F31" s="2">
        <f t="shared" si="2"/>
        <v>2808</v>
      </c>
      <c r="G31" s="2">
        <f t="shared" si="3"/>
        <v>936</v>
      </c>
      <c r="H31" s="2">
        <f t="shared" si="0"/>
        <v>1872</v>
      </c>
      <c r="I31" s="2">
        <f t="shared" ref="I31:J31" si="10">SUM(I32,I36,J40)</f>
        <v>348</v>
      </c>
      <c r="J31" s="2">
        <f t="shared" si="10"/>
        <v>50</v>
      </c>
      <c r="K31" s="2">
        <f>SUM(K32,K36,K40)</f>
        <v>134</v>
      </c>
      <c r="L31" s="2">
        <f t="shared" ref="L31:P31" si="11">SUM(L32,L36,L40)</f>
        <v>226</v>
      </c>
      <c r="M31" s="2">
        <f t="shared" si="11"/>
        <v>218</v>
      </c>
      <c r="N31" s="2">
        <f t="shared" si="11"/>
        <v>432</v>
      </c>
      <c r="O31" s="2">
        <f t="shared" si="11"/>
        <v>178</v>
      </c>
      <c r="P31" s="2">
        <f t="shared" si="11"/>
        <v>684</v>
      </c>
    </row>
    <row r="32" spans="1:16" s="8" customFormat="1" ht="27.6" x14ac:dyDescent="0.3">
      <c r="A32" s="22" t="s">
        <v>88</v>
      </c>
      <c r="B32" s="20" t="s">
        <v>89</v>
      </c>
      <c r="C32" s="20"/>
      <c r="D32" s="20"/>
      <c r="E32" s="20">
        <v>6</v>
      </c>
      <c r="F32" s="2">
        <f>SUM(F33:F33)</f>
        <v>270</v>
      </c>
      <c r="G32" s="2">
        <f>SUM(G33:G33)</f>
        <v>90</v>
      </c>
      <c r="H32" s="2">
        <f t="shared" si="0"/>
        <v>684</v>
      </c>
      <c r="I32" s="2">
        <f t="shared" ref="I32:P32" si="12">SUM(I33:I35)</f>
        <v>130</v>
      </c>
      <c r="J32" s="2">
        <f t="shared" si="12"/>
        <v>50</v>
      </c>
      <c r="K32" s="2">
        <f t="shared" si="12"/>
        <v>134</v>
      </c>
      <c r="L32" s="2">
        <f t="shared" si="12"/>
        <v>226</v>
      </c>
      <c r="M32" s="2">
        <f t="shared" si="12"/>
        <v>72</v>
      </c>
      <c r="N32" s="2">
        <f t="shared" si="12"/>
        <v>108</v>
      </c>
      <c r="O32" s="2">
        <f t="shared" si="12"/>
        <v>0</v>
      </c>
      <c r="P32" s="2">
        <f t="shared" si="12"/>
        <v>144</v>
      </c>
    </row>
    <row r="33" spans="1:16" s="32" customFormat="1" ht="27.6" x14ac:dyDescent="0.3">
      <c r="A33" s="28" t="s">
        <v>90</v>
      </c>
      <c r="B33" s="29" t="s">
        <v>91</v>
      </c>
      <c r="C33" s="29"/>
      <c r="D33" s="29">
        <v>2</v>
      </c>
      <c r="E33" s="29"/>
      <c r="F33" s="30">
        <f t="shared" si="2"/>
        <v>270</v>
      </c>
      <c r="G33" s="30">
        <f t="shared" si="3"/>
        <v>90</v>
      </c>
      <c r="H33" s="31">
        <f t="shared" si="0"/>
        <v>180</v>
      </c>
      <c r="I33" s="30">
        <v>130</v>
      </c>
      <c r="J33" s="30">
        <v>50</v>
      </c>
      <c r="K33" s="30">
        <v>98</v>
      </c>
      <c r="L33" s="30">
        <v>82</v>
      </c>
      <c r="M33" s="30"/>
      <c r="N33" s="30"/>
      <c r="O33" s="30"/>
      <c r="P33" s="30"/>
    </row>
    <row r="34" spans="1:16" s="3" customFormat="1" ht="13.2" x14ac:dyDescent="0.3">
      <c r="A34" s="10" t="s">
        <v>51</v>
      </c>
      <c r="B34" s="18" t="s">
        <v>52</v>
      </c>
      <c r="C34" s="26"/>
      <c r="D34" s="26"/>
      <c r="E34" s="26"/>
      <c r="F34" s="7"/>
      <c r="G34" s="7"/>
      <c r="H34" s="2">
        <f t="shared" si="0"/>
        <v>144</v>
      </c>
      <c r="I34" s="7"/>
      <c r="J34" s="7"/>
      <c r="K34" s="7">
        <v>36</v>
      </c>
      <c r="L34" s="7">
        <v>36</v>
      </c>
      <c r="M34" s="7">
        <v>72</v>
      </c>
      <c r="N34" s="7"/>
      <c r="O34" s="7"/>
      <c r="P34" s="7"/>
    </row>
    <row r="35" spans="1:16" s="3" customFormat="1" ht="13.2" x14ac:dyDescent="0.3">
      <c r="A35" s="10" t="s">
        <v>53</v>
      </c>
      <c r="B35" s="18" t="s">
        <v>54</v>
      </c>
      <c r="C35" s="26"/>
      <c r="D35" s="26"/>
      <c r="E35" s="26"/>
      <c r="F35" s="7"/>
      <c r="G35" s="7"/>
      <c r="H35" s="2">
        <f t="shared" si="0"/>
        <v>360</v>
      </c>
      <c r="I35" s="7"/>
      <c r="J35" s="7"/>
      <c r="K35" s="7"/>
      <c r="L35" s="7">
        <v>108</v>
      </c>
      <c r="M35" s="7"/>
      <c r="N35" s="7">
        <v>108</v>
      </c>
      <c r="O35" s="7"/>
      <c r="P35" s="9">
        <v>144</v>
      </c>
    </row>
    <row r="36" spans="1:16" s="8" customFormat="1" ht="15" customHeight="1" x14ac:dyDescent="0.3">
      <c r="A36" s="22" t="s">
        <v>92</v>
      </c>
      <c r="B36" s="20" t="s">
        <v>94</v>
      </c>
      <c r="C36" s="20"/>
      <c r="D36" s="20"/>
      <c r="E36" s="20">
        <v>6</v>
      </c>
      <c r="F36" s="2"/>
      <c r="G36" s="2"/>
      <c r="H36" s="2">
        <f t="shared" si="0"/>
        <v>650</v>
      </c>
      <c r="I36" s="2">
        <v>218</v>
      </c>
      <c r="J36" s="2"/>
      <c r="K36" s="2">
        <f>SUM(K37:K39)</f>
        <v>0</v>
      </c>
      <c r="L36" s="2">
        <f t="shared" ref="L36:P36" si="13">SUM(L37:L39)</f>
        <v>0</v>
      </c>
      <c r="M36" s="2">
        <f t="shared" si="13"/>
        <v>146</v>
      </c>
      <c r="N36" s="2">
        <f t="shared" si="13"/>
        <v>324</v>
      </c>
      <c r="O36" s="2">
        <f t="shared" si="13"/>
        <v>0</v>
      </c>
      <c r="P36" s="2">
        <f t="shared" si="13"/>
        <v>180</v>
      </c>
    </row>
    <row r="37" spans="1:16" s="32" customFormat="1" ht="27.6" x14ac:dyDescent="0.3">
      <c r="A37" s="28" t="s">
        <v>93</v>
      </c>
      <c r="B37" s="29" t="s">
        <v>95</v>
      </c>
      <c r="C37" s="29"/>
      <c r="D37" s="29">
        <v>4</v>
      </c>
      <c r="E37" s="29"/>
      <c r="F37" s="30"/>
      <c r="G37" s="30"/>
      <c r="H37" s="31">
        <f t="shared" si="0"/>
        <v>218</v>
      </c>
      <c r="I37" s="30">
        <v>66</v>
      </c>
      <c r="J37" s="30">
        <v>152</v>
      </c>
      <c r="K37" s="30"/>
      <c r="L37" s="30"/>
      <c r="M37" s="30">
        <v>110</v>
      </c>
      <c r="N37" s="30">
        <v>108</v>
      </c>
      <c r="O37" s="30"/>
      <c r="P37" s="30"/>
    </row>
    <row r="38" spans="1:16" s="3" customFormat="1" ht="13.2" x14ac:dyDescent="0.3">
      <c r="A38" s="10" t="s">
        <v>96</v>
      </c>
      <c r="B38" s="19" t="s">
        <v>52</v>
      </c>
      <c r="C38" s="26"/>
      <c r="D38" s="26"/>
      <c r="E38" s="26"/>
      <c r="F38" s="7"/>
      <c r="G38" s="7"/>
      <c r="H38" s="2">
        <f t="shared" si="0"/>
        <v>108</v>
      </c>
      <c r="I38" s="7"/>
      <c r="J38" s="7"/>
      <c r="K38" s="7"/>
      <c r="L38" s="7"/>
      <c r="M38" s="7">
        <v>36</v>
      </c>
      <c r="N38" s="7">
        <v>72</v>
      </c>
      <c r="O38" s="7"/>
      <c r="P38" s="9"/>
    </row>
    <row r="39" spans="1:16" s="3" customFormat="1" ht="13.2" x14ac:dyDescent="0.3">
      <c r="A39" s="10" t="s">
        <v>97</v>
      </c>
      <c r="B39" s="19" t="s">
        <v>54</v>
      </c>
      <c r="C39" s="26"/>
      <c r="D39" s="26"/>
      <c r="E39" s="26"/>
      <c r="F39" s="7"/>
      <c r="G39" s="7"/>
      <c r="H39" s="2">
        <f t="shared" si="0"/>
        <v>324</v>
      </c>
      <c r="I39" s="7"/>
      <c r="J39" s="7"/>
      <c r="K39" s="7"/>
      <c r="L39" s="7"/>
      <c r="M39" s="7"/>
      <c r="N39" s="7">
        <v>144</v>
      </c>
      <c r="O39" s="7"/>
      <c r="P39" s="9">
        <v>180</v>
      </c>
    </row>
    <row r="40" spans="1:16" s="8" customFormat="1" ht="30" customHeight="1" x14ac:dyDescent="0.3">
      <c r="A40" s="1" t="s">
        <v>55</v>
      </c>
      <c r="B40" s="20" t="s">
        <v>98</v>
      </c>
      <c r="C40" s="20"/>
      <c r="D40" s="20"/>
      <c r="E40" s="20">
        <v>6</v>
      </c>
      <c r="F40" s="2">
        <f>SUM(F41)</f>
        <v>164</v>
      </c>
      <c r="G40" s="2">
        <f>SUM(G41)</f>
        <v>94</v>
      </c>
      <c r="H40" s="2">
        <f t="shared" si="0"/>
        <v>538</v>
      </c>
      <c r="I40" s="2">
        <f t="shared" ref="I40:P40" si="14">SUM(I41:I43)</f>
        <v>70</v>
      </c>
      <c r="J40" s="2">
        <f t="shared" si="14"/>
        <v>0</v>
      </c>
      <c r="K40" s="2">
        <f t="shared" si="14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178</v>
      </c>
      <c r="P40" s="2">
        <f t="shared" si="14"/>
        <v>360</v>
      </c>
    </row>
    <row r="41" spans="1:16" s="3" customFormat="1" ht="27.6" x14ac:dyDescent="0.3">
      <c r="A41" s="10" t="s">
        <v>56</v>
      </c>
      <c r="B41" s="21" t="s">
        <v>99</v>
      </c>
      <c r="C41" s="21"/>
      <c r="D41" s="21">
        <v>6</v>
      </c>
      <c r="E41" s="21"/>
      <c r="F41" s="7">
        <f t="shared" ref="F41" si="15">G41+H41</f>
        <v>164</v>
      </c>
      <c r="G41" s="7">
        <v>94</v>
      </c>
      <c r="H41" s="2">
        <f t="shared" si="0"/>
        <v>70</v>
      </c>
      <c r="I41" s="7">
        <v>70</v>
      </c>
      <c r="J41" s="7"/>
      <c r="K41" s="7"/>
      <c r="L41" s="7"/>
      <c r="M41" s="7"/>
      <c r="N41" s="7"/>
      <c r="O41" s="7">
        <v>70</v>
      </c>
      <c r="P41" s="7"/>
    </row>
    <row r="42" spans="1:16" s="3" customFormat="1" ht="13.2" x14ac:dyDescent="0.3">
      <c r="A42" s="10" t="s">
        <v>57</v>
      </c>
      <c r="B42" s="18" t="s">
        <v>52</v>
      </c>
      <c r="C42" s="26"/>
      <c r="D42" s="26"/>
      <c r="E42" s="26"/>
      <c r="F42" s="7"/>
      <c r="G42" s="7"/>
      <c r="H42" s="2">
        <f t="shared" si="0"/>
        <v>144</v>
      </c>
      <c r="I42" s="7"/>
      <c r="J42" s="7"/>
      <c r="K42" s="7"/>
      <c r="L42" s="7"/>
      <c r="M42" s="7"/>
      <c r="N42" s="7"/>
      <c r="O42" s="7">
        <v>108</v>
      </c>
      <c r="P42" s="7">
        <v>36</v>
      </c>
    </row>
    <row r="43" spans="1:16" s="3" customFormat="1" ht="13.2" x14ac:dyDescent="0.3">
      <c r="A43" s="10" t="s">
        <v>58</v>
      </c>
      <c r="B43" s="18" t="s">
        <v>54</v>
      </c>
      <c r="C43" s="26"/>
      <c r="D43" s="26"/>
      <c r="E43" s="26"/>
      <c r="F43" s="7"/>
      <c r="G43" s="7"/>
      <c r="H43" s="2">
        <f t="shared" si="0"/>
        <v>324</v>
      </c>
      <c r="I43" s="7"/>
      <c r="J43" s="7"/>
      <c r="K43" s="7"/>
      <c r="L43" s="7"/>
      <c r="M43" s="7"/>
      <c r="N43" s="7"/>
      <c r="O43" s="7"/>
      <c r="P43" s="7">
        <v>324</v>
      </c>
    </row>
    <row r="44" spans="1:16" s="8" customFormat="1" ht="13.2" x14ac:dyDescent="0.3">
      <c r="A44" s="1" t="s">
        <v>59</v>
      </c>
      <c r="B44" s="12" t="s">
        <v>29</v>
      </c>
      <c r="C44" s="24"/>
      <c r="D44" s="24"/>
      <c r="E44" s="24"/>
      <c r="F44" s="2">
        <f t="shared" ref="F44" si="16">G44+H44</f>
        <v>80</v>
      </c>
      <c r="G44" s="2">
        <v>40</v>
      </c>
      <c r="H44" s="2">
        <f t="shared" si="0"/>
        <v>40</v>
      </c>
      <c r="I44" s="2"/>
      <c r="J44" s="2"/>
      <c r="K44" s="2"/>
      <c r="L44" s="2">
        <v>20</v>
      </c>
      <c r="M44" s="2"/>
      <c r="N44" s="2">
        <v>10</v>
      </c>
      <c r="O44" s="2">
        <v>10</v>
      </c>
      <c r="P44" s="2"/>
    </row>
    <row r="45" spans="1:16" s="8" customFormat="1" ht="13.2" x14ac:dyDescent="0.3">
      <c r="A45" s="1"/>
      <c r="B45" s="5" t="s">
        <v>60</v>
      </c>
      <c r="C45" s="24"/>
      <c r="D45" s="24"/>
      <c r="E45" s="24"/>
      <c r="F45" s="2"/>
      <c r="G45" s="23"/>
      <c r="H45" s="2">
        <f t="shared" si="0"/>
        <v>1404</v>
      </c>
      <c r="I45" s="2">
        <f t="shared" ref="I45:P45" si="17">SUM(I46:I47)</f>
        <v>0</v>
      </c>
      <c r="J45" s="2">
        <f t="shared" si="17"/>
        <v>0</v>
      </c>
      <c r="K45" s="2">
        <f t="shared" si="17"/>
        <v>36</v>
      </c>
      <c r="L45" s="2">
        <f t="shared" si="17"/>
        <v>144</v>
      </c>
      <c r="M45" s="2">
        <f t="shared" si="17"/>
        <v>108</v>
      </c>
      <c r="N45" s="2">
        <f t="shared" si="17"/>
        <v>324</v>
      </c>
      <c r="O45" s="2">
        <f t="shared" si="17"/>
        <v>108</v>
      </c>
      <c r="P45" s="2">
        <f t="shared" si="17"/>
        <v>684</v>
      </c>
    </row>
    <row r="46" spans="1:16" s="3" customFormat="1" ht="13.2" x14ac:dyDescent="0.3">
      <c r="A46" s="10" t="s">
        <v>61</v>
      </c>
      <c r="B46" s="18" t="s">
        <v>74</v>
      </c>
      <c r="C46" s="26"/>
      <c r="D46" s="26"/>
      <c r="E46" s="26"/>
      <c r="F46" s="7"/>
      <c r="G46" s="7"/>
      <c r="H46" s="2">
        <f t="shared" si="0"/>
        <v>396</v>
      </c>
      <c r="I46" s="7"/>
      <c r="J46" s="7"/>
      <c r="K46" s="7">
        <f>K34+K38+K42</f>
        <v>36</v>
      </c>
      <c r="L46" s="7">
        <f t="shared" ref="L46:P46" si="18">L34+L38+L42</f>
        <v>36</v>
      </c>
      <c r="M46" s="7">
        <f t="shared" si="18"/>
        <v>108</v>
      </c>
      <c r="N46" s="7">
        <f t="shared" si="18"/>
        <v>72</v>
      </c>
      <c r="O46" s="7">
        <f t="shared" si="18"/>
        <v>108</v>
      </c>
      <c r="P46" s="7">
        <f t="shared" si="18"/>
        <v>36</v>
      </c>
    </row>
    <row r="47" spans="1:16" s="3" customFormat="1" ht="13.2" x14ac:dyDescent="0.3">
      <c r="A47" s="10" t="s">
        <v>62</v>
      </c>
      <c r="B47" s="18" t="s">
        <v>75</v>
      </c>
      <c r="C47" s="26"/>
      <c r="D47" s="26"/>
      <c r="E47" s="26"/>
      <c r="F47" s="7"/>
      <c r="G47" s="7"/>
      <c r="H47" s="2">
        <f t="shared" si="0"/>
        <v>1008</v>
      </c>
      <c r="I47" s="7"/>
      <c r="J47" s="7"/>
      <c r="K47" s="7">
        <f>K35+K39+K43</f>
        <v>0</v>
      </c>
      <c r="L47" s="7">
        <f t="shared" ref="L47:P47" si="19">L35+L39+L43</f>
        <v>108</v>
      </c>
      <c r="M47" s="7">
        <f t="shared" si="19"/>
        <v>0</v>
      </c>
      <c r="N47" s="7">
        <f t="shared" si="19"/>
        <v>252</v>
      </c>
      <c r="O47" s="7">
        <f t="shared" si="19"/>
        <v>0</v>
      </c>
      <c r="P47" s="7">
        <f t="shared" si="19"/>
        <v>648</v>
      </c>
    </row>
    <row r="48" spans="1:16" s="8" customFormat="1" ht="13.2" x14ac:dyDescent="0.3">
      <c r="A48" s="1" t="s">
        <v>63</v>
      </c>
      <c r="B48" s="12" t="s">
        <v>64</v>
      </c>
      <c r="C48" s="24"/>
      <c r="D48" s="24"/>
      <c r="E48" s="24"/>
      <c r="F48" s="2"/>
      <c r="G48" s="2"/>
      <c r="H48" s="2">
        <f t="shared" si="0"/>
        <v>180</v>
      </c>
      <c r="I48" s="2"/>
      <c r="J48" s="2"/>
      <c r="K48" s="2">
        <v>36</v>
      </c>
      <c r="L48" s="2">
        <v>36</v>
      </c>
      <c r="M48" s="2">
        <v>36</v>
      </c>
      <c r="N48" s="2">
        <v>36</v>
      </c>
      <c r="O48" s="2">
        <v>36</v>
      </c>
      <c r="P48" s="2"/>
    </row>
    <row r="49" spans="1:16" s="8" customFormat="1" ht="13.2" x14ac:dyDescent="0.3">
      <c r="A49" s="1" t="s">
        <v>65</v>
      </c>
      <c r="B49" s="12" t="s">
        <v>66</v>
      </c>
      <c r="C49" s="24"/>
      <c r="D49" s="24"/>
      <c r="E49" s="24"/>
      <c r="F49" s="2"/>
      <c r="G49" s="2"/>
      <c r="H49" s="2">
        <f t="shared" si="0"/>
        <v>72</v>
      </c>
      <c r="I49" s="2"/>
      <c r="J49" s="2"/>
      <c r="K49" s="2"/>
      <c r="L49" s="2"/>
      <c r="M49" s="2"/>
      <c r="N49" s="2"/>
      <c r="O49" s="2"/>
      <c r="P49" s="2">
        <v>72</v>
      </c>
    </row>
    <row r="50" spans="1:16" s="3" customFormat="1" ht="13.2" x14ac:dyDescent="0.3">
      <c r="A50" s="38"/>
      <c r="B50" s="38"/>
      <c r="C50" s="25"/>
      <c r="D50" s="25"/>
      <c r="E50" s="25"/>
      <c r="F50" s="4"/>
      <c r="G50" s="39" t="s">
        <v>7</v>
      </c>
      <c r="H50" s="40" t="s">
        <v>67</v>
      </c>
      <c r="I50" s="40"/>
      <c r="J50" s="40"/>
      <c r="K50" s="4">
        <v>10</v>
      </c>
      <c r="L50" s="4">
        <v>11</v>
      </c>
      <c r="M50" s="4">
        <v>8</v>
      </c>
      <c r="N50" s="4">
        <v>8</v>
      </c>
      <c r="O50" s="14">
        <v>6</v>
      </c>
      <c r="P50" s="4">
        <v>1</v>
      </c>
    </row>
    <row r="51" spans="1:16" s="3" customFormat="1" ht="13.2" x14ac:dyDescent="0.3">
      <c r="A51" s="38"/>
      <c r="B51" s="38"/>
      <c r="C51" s="25"/>
      <c r="D51" s="25"/>
      <c r="E51" s="25"/>
      <c r="F51" s="4"/>
      <c r="G51" s="39"/>
      <c r="H51" s="40" t="s">
        <v>68</v>
      </c>
      <c r="I51" s="40"/>
      <c r="J51" s="40"/>
      <c r="K51" s="4">
        <v>1</v>
      </c>
      <c r="L51" s="4">
        <v>1</v>
      </c>
      <c r="M51" s="4">
        <v>1</v>
      </c>
      <c r="N51" s="14">
        <v>1</v>
      </c>
      <c r="O51" s="4">
        <v>1</v>
      </c>
      <c r="P51" s="4">
        <v>1</v>
      </c>
    </row>
    <row r="52" spans="1:16" s="3" customFormat="1" ht="13.2" x14ac:dyDescent="0.3">
      <c r="A52" s="38"/>
      <c r="B52" s="38"/>
      <c r="C52" s="25"/>
      <c r="D52" s="25"/>
      <c r="E52" s="25"/>
      <c r="F52" s="4"/>
      <c r="G52" s="39"/>
      <c r="H52" s="40" t="s">
        <v>69</v>
      </c>
      <c r="I52" s="40"/>
      <c r="J52" s="40"/>
      <c r="K52" s="4">
        <v>50</v>
      </c>
      <c r="L52" s="4">
        <v>50</v>
      </c>
      <c r="M52" s="4">
        <v>50</v>
      </c>
      <c r="N52" s="4">
        <v>50</v>
      </c>
      <c r="O52" s="4">
        <v>50</v>
      </c>
      <c r="P52" s="4">
        <v>50</v>
      </c>
    </row>
    <row r="53" spans="1:16" s="3" customFormat="1" ht="13.2" x14ac:dyDescent="0.3">
      <c r="A53" s="38"/>
      <c r="B53" s="38"/>
      <c r="C53" s="25"/>
      <c r="D53" s="25"/>
      <c r="E53" s="25"/>
      <c r="F53" s="4"/>
      <c r="G53" s="39"/>
      <c r="H53" s="40" t="s">
        <v>70</v>
      </c>
      <c r="I53" s="40"/>
      <c r="J53" s="40"/>
      <c r="K53" s="4"/>
      <c r="L53" s="14"/>
      <c r="M53" s="4"/>
      <c r="N53" s="4">
        <v>3</v>
      </c>
      <c r="O53" s="4"/>
      <c r="P53" s="4">
        <v>3</v>
      </c>
    </row>
    <row r="54" spans="1:16" s="3" customFormat="1" ht="13.2" x14ac:dyDescent="0.3">
      <c r="A54" s="38"/>
      <c r="B54" s="38"/>
      <c r="C54" s="25"/>
      <c r="D54" s="25"/>
      <c r="E54" s="25"/>
      <c r="F54" s="4"/>
      <c r="G54" s="39"/>
      <c r="H54" s="40" t="s">
        <v>71</v>
      </c>
      <c r="I54" s="40"/>
      <c r="J54" s="40"/>
      <c r="K54" s="4"/>
      <c r="L54" s="4">
        <v>10</v>
      </c>
      <c r="M54" s="4">
        <v>1</v>
      </c>
      <c r="N54" s="4">
        <v>6</v>
      </c>
      <c r="O54" s="14">
        <v>5</v>
      </c>
      <c r="P54" s="4">
        <v>3</v>
      </c>
    </row>
    <row r="55" spans="1:16" s="3" customFormat="1" ht="13.2" x14ac:dyDescent="0.3">
      <c r="A55" s="38"/>
      <c r="B55" s="38"/>
      <c r="C55" s="25"/>
      <c r="D55" s="25"/>
      <c r="E55" s="25"/>
      <c r="F55" s="4"/>
      <c r="G55" s="39"/>
      <c r="H55" s="40" t="s">
        <v>72</v>
      </c>
      <c r="I55" s="40"/>
      <c r="J55" s="40"/>
      <c r="K55" s="4"/>
      <c r="L55" s="4"/>
      <c r="M55" s="4"/>
      <c r="N55" s="4"/>
      <c r="O55" s="4"/>
      <c r="P55" s="4"/>
    </row>
    <row r="58" spans="1:16" x14ac:dyDescent="0.3">
      <c r="B58" s="6" t="s">
        <v>107</v>
      </c>
      <c r="G58" t="s">
        <v>108</v>
      </c>
      <c r="H58">
        <v>52</v>
      </c>
      <c r="I58" t="s">
        <v>112</v>
      </c>
    </row>
    <row r="59" spans="1:16" x14ac:dyDescent="0.3">
      <c r="G59" t="s">
        <v>109</v>
      </c>
      <c r="H59">
        <v>36</v>
      </c>
      <c r="I59" t="s">
        <v>113</v>
      </c>
    </row>
    <row r="60" spans="1:16" x14ac:dyDescent="0.3">
      <c r="G60" t="s">
        <v>110</v>
      </c>
      <c r="H60">
        <v>36</v>
      </c>
      <c r="I60" t="s">
        <v>113</v>
      </c>
    </row>
    <row r="61" spans="1:16" x14ac:dyDescent="0.3">
      <c r="G61" t="s">
        <v>111</v>
      </c>
      <c r="H61">
        <v>20</v>
      </c>
      <c r="I61" t="s">
        <v>113</v>
      </c>
    </row>
    <row r="62" spans="1:16" x14ac:dyDescent="0.3">
      <c r="H62">
        <f>SUM(H58:H61)</f>
        <v>144</v>
      </c>
    </row>
  </sheetData>
  <mergeCells count="21">
    <mergeCell ref="K1:P2"/>
    <mergeCell ref="K3:L3"/>
    <mergeCell ref="M3:N3"/>
    <mergeCell ref="O3:P3"/>
    <mergeCell ref="H2:J2"/>
    <mergeCell ref="H3:H4"/>
    <mergeCell ref="I3:J3"/>
    <mergeCell ref="B1:B4"/>
    <mergeCell ref="A50:B55"/>
    <mergeCell ref="G50:G55"/>
    <mergeCell ref="H50:J50"/>
    <mergeCell ref="H51:J51"/>
    <mergeCell ref="H52:J52"/>
    <mergeCell ref="H53:J53"/>
    <mergeCell ref="H54:J54"/>
    <mergeCell ref="H55:J55"/>
    <mergeCell ref="A1:A4"/>
    <mergeCell ref="F1:J1"/>
    <mergeCell ref="F2:F4"/>
    <mergeCell ref="G2:G4"/>
    <mergeCell ref="C1:E3"/>
  </mergeCells>
  <pageMargins left="0.7" right="0.7" top="0.75" bottom="0.75" header="0.3" footer="0.3"/>
  <pageSetup paperSize="9" scale="93" orientation="landscape" horizontalDpi="180" verticalDpi="18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2023-10-20T10:35:57Z</dcterms:modified>
</cp:coreProperties>
</file>